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fs1.msk.miit.ru\DR\Отчеты\2024_Годовой отчет за 2023 г\_ИТОГ\"/>
    </mc:Choice>
  </mc:AlternateContent>
  <xr:revisionPtr revIDLastSave="0" documentId="13_ncr:1_{8D26C85B-6570-4220-B594-0015F99FB20F}" xr6:coauthVersionLast="47" xr6:coauthVersionMax="47" xr10:uidLastSave="{00000000-0000-0000-0000-000000000000}"/>
  <workbookProtection workbookAlgorithmName="SHA-512" workbookHashValue="Vn1GCBunoHTX0IxFUGrOQw8yKISkvbwddg85iFatOAHvY9GLnUMyZsf8J3IRfIhEpwUCNWPc9G3zSTOnqzyvQg==" workbookSaltValue="CVzNT0TTV7KxzmqiVYoqwA==" workbookSpinCount="100000" lockStructure="1"/>
  <bookViews>
    <workbookView xWindow="7128" yWindow="1332" windowWidth="18804" windowHeight="14916" tabRatio="914" xr2:uid="{00000000-000D-0000-FFFF-FFFF00000000}"/>
  </bookViews>
  <sheets>
    <sheet name="Титульный лист" sheetId="1" r:id="rId1"/>
    <sheet name="Общая информация_2" sheetId="2" r:id="rId2"/>
    <sheet name="Политики-Страт проекты" sheetId="12" r:id="rId3"/>
    <sheet name="МероприятияЛист" sheetId="5" state="hidden" r:id="rId4"/>
    <sheet name="ТематикаЛист" sheetId="6" state="hidden" r:id="rId5"/>
    <sheet name="СтатусЛист" sheetId="7" state="hidden" r:id="rId6"/>
    <sheet name="УТГЛист" sheetId="9" state="hidden" r:id="rId7"/>
    <sheet name="СквозныеТехнологии" sheetId="10" state="hidden" r:id="rId8"/>
    <sheet name="КритическиеТехнологии" sheetId="11" state="hidden" r:id="rId9"/>
  </sheets>
  <externalReferences>
    <externalReference r:id="rId10"/>
  </externalReferences>
  <definedNames>
    <definedName name="МероприятияЛист">'[1]Мероприятия п.5'!$A$1:$A$18</definedName>
    <definedName name="ПолитикиСтратПроекты">'[1]Политики-Страт проекты'!$A$1:$A$17</definedName>
    <definedName name="СтатусЛист">'[1]Статус проекта'!$A$1:$A$2</definedName>
    <definedName name="ТематикаЛист">'[1]Тематика проекта'!$A$1:$A$8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7" i="2" l="1"/>
  <c r="N30" i="2" l="1"/>
  <c r="N28" i="2"/>
  <c r="N27" i="2"/>
  <c r="N26" i="2"/>
  <c r="O25" i="2"/>
  <c r="N25" i="2"/>
  <c r="N24" i="2"/>
  <c r="N23" i="2"/>
  <c r="N22" i="2"/>
  <c r="N21" i="2"/>
  <c r="N20" i="2"/>
  <c r="N19" i="2"/>
  <c r="N18" i="2"/>
  <c r="O17" i="2"/>
  <c r="N17" i="2"/>
  <c r="N16" i="2"/>
  <c r="N15" i="2"/>
  <c r="N14" i="2"/>
  <c r="N13" i="2"/>
  <c r="N12" i="2"/>
  <c r="N11" i="2"/>
  <c r="N10" i="2"/>
  <c r="N8" i="2"/>
  <c r="M7" i="2" l="1"/>
  <c r="M205" i="2"/>
  <c r="M204" i="2"/>
  <c r="M203" i="2"/>
  <c r="M202" i="2"/>
  <c r="M201" i="2"/>
  <c r="M200" i="2"/>
  <c r="M199" i="2"/>
  <c r="M198" i="2"/>
  <c r="M197" i="2"/>
  <c r="M196" i="2"/>
  <c r="M195" i="2"/>
  <c r="M194" i="2"/>
  <c r="M193" i="2"/>
  <c r="M192" i="2"/>
  <c r="M191" i="2"/>
  <c r="M190" i="2"/>
  <c r="M189" i="2"/>
  <c r="M188" i="2"/>
  <c r="M187" i="2"/>
  <c r="M186" i="2"/>
  <c r="M185" i="2"/>
  <c r="M184" i="2"/>
  <c r="M183" i="2"/>
  <c r="M182" i="2"/>
  <c r="M181" i="2"/>
  <c r="M180" i="2"/>
  <c r="M179" i="2"/>
  <c r="M178" i="2"/>
  <c r="M177" i="2"/>
  <c r="M176" i="2"/>
  <c r="M175" i="2"/>
  <c r="M174" i="2"/>
  <c r="M173" i="2"/>
  <c r="M172" i="2"/>
  <c r="M171" i="2"/>
  <c r="M170" i="2"/>
  <c r="M169" i="2"/>
  <c r="M168" i="2"/>
  <c r="M167" i="2"/>
  <c r="M166" i="2"/>
  <c r="M165" i="2"/>
  <c r="M164" i="2"/>
  <c r="M163" i="2"/>
  <c r="M162" i="2"/>
  <c r="M161" i="2"/>
  <c r="M160" i="2"/>
  <c r="M159" i="2"/>
  <c r="M158" i="2"/>
  <c r="M157" i="2"/>
  <c r="M156" i="2"/>
  <c r="M155" i="2"/>
  <c r="M154" i="2"/>
  <c r="M153" i="2"/>
  <c r="M152" i="2"/>
  <c r="M151" i="2"/>
  <c r="M150" i="2"/>
  <c r="M149" i="2"/>
  <c r="M148" i="2"/>
  <c r="M147" i="2"/>
  <c r="M146" i="2"/>
  <c r="M145" i="2"/>
  <c r="M144" i="2"/>
  <c r="M143" i="2"/>
  <c r="M142" i="2"/>
  <c r="M141" i="2"/>
  <c r="M140" i="2"/>
  <c r="M139" i="2"/>
  <c r="M138" i="2"/>
  <c r="M137" i="2"/>
  <c r="M136" i="2"/>
  <c r="M135" i="2"/>
  <c r="M134" i="2"/>
  <c r="M133" i="2"/>
  <c r="M132" i="2"/>
  <c r="M131" i="2"/>
  <c r="M130" i="2"/>
  <c r="M129" i="2"/>
  <c r="M128" i="2"/>
  <c r="M127" i="2"/>
  <c r="M126" i="2"/>
  <c r="M125" i="2"/>
  <c r="M124" i="2"/>
  <c r="M123" i="2"/>
  <c r="M122" i="2"/>
  <c r="M121" i="2"/>
  <c r="M120" i="2"/>
  <c r="M119" i="2"/>
  <c r="M118" i="2"/>
  <c r="M117" i="2"/>
  <c r="M116" i="2"/>
  <c r="M115" i="2"/>
  <c r="M114" i="2"/>
  <c r="M113" i="2"/>
  <c r="M112" i="2"/>
  <c r="M111" i="2"/>
  <c r="M110" i="2"/>
  <c r="M109" i="2"/>
  <c r="M108" i="2"/>
  <c r="M107" i="2"/>
  <c r="M106" i="2"/>
  <c r="M105" i="2"/>
  <c r="M104" i="2"/>
  <c r="M103" i="2"/>
  <c r="M102" i="2"/>
  <c r="M101" i="2"/>
  <c r="M100" i="2"/>
  <c r="M99" i="2"/>
  <c r="M98" i="2"/>
  <c r="M97" i="2"/>
  <c r="M96" i="2"/>
  <c r="M95" i="2"/>
  <c r="M94" i="2"/>
  <c r="M93" i="2"/>
  <c r="M92" i="2"/>
  <c r="M91" i="2"/>
  <c r="M90" i="2"/>
  <c r="M89" i="2"/>
  <c r="M88" i="2"/>
  <c r="M87" i="2"/>
  <c r="M86" i="2"/>
  <c r="M85" i="2"/>
  <c r="M84" i="2"/>
  <c r="M83" i="2"/>
  <c r="M82" i="2"/>
  <c r="M81" i="2"/>
  <c r="M80" i="2"/>
  <c r="M79" i="2"/>
  <c r="M78" i="2"/>
  <c r="M77" i="2"/>
  <c r="M76" i="2"/>
  <c r="M75" i="2"/>
  <c r="M74" i="2"/>
  <c r="M73" i="2"/>
  <c r="M72" i="2"/>
  <c r="M71" i="2"/>
  <c r="M70" i="2"/>
  <c r="M69" i="2"/>
  <c r="M68" i="2"/>
  <c r="M67" i="2"/>
  <c r="M66" i="2"/>
  <c r="M65" i="2"/>
  <c r="M64" i="2"/>
  <c r="M63" i="2"/>
  <c r="M62" i="2"/>
  <c r="M61" i="2"/>
  <c r="M60" i="2"/>
  <c r="M59" i="2"/>
  <c r="M58" i="2"/>
  <c r="M57" i="2"/>
  <c r="M56" i="2"/>
  <c r="M55" i="2"/>
  <c r="M54" i="2"/>
  <c r="M53" i="2"/>
  <c r="M52" i="2"/>
  <c r="M51" i="2"/>
  <c r="M50" i="2"/>
  <c r="M49" i="2"/>
  <c r="M48" i="2"/>
  <c r="M47" i="2"/>
  <c r="M46" i="2"/>
  <c r="M45" i="2"/>
  <c r="M44" i="2"/>
  <c r="M43" i="2"/>
  <c r="M42" i="2"/>
  <c r="M41" i="2"/>
  <c r="M40" i="2"/>
  <c r="M39" i="2"/>
  <c r="M38" i="2"/>
  <c r="M37" i="2"/>
  <c r="M36" i="2"/>
  <c r="M35" i="2"/>
  <c r="M34" i="2"/>
  <c r="M33" i="2"/>
  <c r="M32" i="2"/>
  <c r="M31" i="2"/>
  <c r="M30" i="2"/>
  <c r="M29" i="2"/>
  <c r="M28" i="2"/>
  <c r="M27" i="2"/>
  <c r="M26" i="2"/>
  <c r="M25" i="2"/>
  <c r="M24" i="2"/>
  <c r="M23" i="2"/>
  <c r="M22" i="2"/>
  <c r="M21" i="2"/>
  <c r="M20" i="2"/>
  <c r="M19" i="2"/>
  <c r="M18" i="2"/>
  <c r="M17" i="2"/>
  <c r="M16" i="2"/>
  <c r="M15" i="2"/>
  <c r="M14" i="2"/>
  <c r="M13" i="2"/>
  <c r="M12" i="2"/>
  <c r="M11" i="2"/>
  <c r="M10" i="2"/>
  <c r="M9" i="2"/>
  <c r="M8" i="2"/>
  <c r="M6" i="2"/>
</calcChain>
</file>

<file path=xl/sharedStrings.xml><?xml version="1.0" encoding="utf-8"?>
<sst xmlns="http://schemas.openxmlformats.org/spreadsheetml/2006/main" count="476" uniqueCount="333">
  <si>
    <t>ПРОГРАММА СТРАТЕГИЧЕСКОГО АКАДЕМИЧЕСКОГО ЛИДЕРСТВА "ПРИОРИТЕТ-2030"</t>
  </si>
  <si>
    <t>КОНФИДЕНЦИАЛЬНОСТЬ ГАРАНТИРУЕТСЯ ПОЛУЧАТЕЛЕМ ИНФОРМАЦИИ</t>
  </si>
  <si>
    <t>ФОРМА ПРЕДОСТАВЛЯЕТСЯ В ЛИЧНОМ КАБИНЕТЕ ИНФОРМАЦИОННОЙ СИСТЕМЫ "ПРИОРИТЕТ-2030"</t>
  </si>
  <si>
    <t>ИНФОРМАЦИЯ О РЕАЛИЗАЦИИ ПРОЕКТОВ В РАМКАХ РЕАЛИЗАЦИИ ПРОГРАММЫ РАЗВИТИЯ УНИВЕРСИТЕТА</t>
  </si>
  <si>
    <t>Предоставляют:</t>
  </si>
  <si>
    <t>Сроки предоставления</t>
  </si>
  <si>
    <t xml:space="preserve">Университеты - участники программы стратегического академического лидерства </t>
  </si>
  <si>
    <t>"Приоритет-2030" - получатели грантов в форме субсидии</t>
  </si>
  <si>
    <t>ИНН</t>
  </si>
  <si>
    <t>Достоверность сведений представленных в настоящих отчетах подтверждаю.</t>
  </si>
  <si>
    <t xml:space="preserve">Информация о реализации проектов в рамках реализации программы развития университета </t>
  </si>
  <si>
    <t>Дата</t>
  </si>
  <si>
    <t>№</t>
  </si>
  <si>
    <t>Наименование Стратегического проекта / Политики</t>
  </si>
  <si>
    <t xml:space="preserve">Наименование проекта </t>
  </si>
  <si>
    <t>Связь с одним из мероприятий  указанных в пункте п.5 Правил проведения отбора</t>
  </si>
  <si>
    <t>Тематика проекта</t>
  </si>
  <si>
    <t>Дата начала реализации</t>
  </si>
  <si>
    <t>Дата завершения реализации</t>
  </si>
  <si>
    <t>Статус проекта</t>
  </si>
  <si>
    <t>Описание проекта</t>
  </si>
  <si>
    <t>Цель проекта</t>
  </si>
  <si>
    <t>Задачи проекта</t>
  </si>
  <si>
    <t>Основные достигнутые результаты реализации проекта</t>
  </si>
  <si>
    <t>Общий бюджет проекта, тыс.рублей</t>
  </si>
  <si>
    <t>Финансирование проекта</t>
  </si>
  <si>
    <t>Достигнутый от реализации проекта эффект</t>
  </si>
  <si>
    <t>Регистрационный номер, присвоенный в системе ЕГИСУ НИОКТР (при наличии)</t>
  </si>
  <si>
    <t>Ссылка на связанную работу (при наличии)</t>
  </si>
  <si>
    <t xml:space="preserve"> средства федерального бюджета, грант программы "Приоритет 2030", тыс.рублей</t>
  </si>
  <si>
    <t>объем внебюджетного софинансирования из других  источников, тыс.рублей</t>
  </si>
  <si>
    <t>Эффект на университетском уровне</t>
  </si>
  <si>
    <t>Эффект на региональном и(или) отраслевом уровне</t>
  </si>
  <si>
    <t>Эффект на национальном уровне</t>
  </si>
  <si>
    <t>Политика в области открытых данных</t>
  </si>
  <si>
    <t>Проект №1</t>
  </si>
  <si>
    <t>в) внедрение в экономику и социальную сферу высоких технологий, коммерциализация результатов интеллектуальной деятельности и трансфер технологий, а также создание студенческих технопарков и бизнес-инкубаторов;</t>
  </si>
  <si>
    <t>Иное</t>
  </si>
  <si>
    <t>Реализуется</t>
  </si>
  <si>
    <t>Цель 1</t>
  </si>
  <si>
    <t>Задача 1</t>
  </si>
  <si>
    <t xml:space="preserve">Создан центр трансфера технологий </t>
  </si>
  <si>
    <t>Появление инструмента передачи результатов деятельности лабораторий (высокой степени готовности) в промышленное производство</t>
  </si>
  <si>
    <t>Создание нового научного направления «Биотехнологии в химической промышленности»</t>
  </si>
  <si>
    <t>221072000042-6</t>
  </si>
  <si>
    <t>НИОКТР 121030100306-9</t>
  </si>
  <si>
    <t>Образовательная политика</t>
  </si>
  <si>
    <t>Обеспечение условий для формирования цифровых компетенций и навыков использования цифровых технологий у обучающихся, в том числе студентов ИТ-специальностей</t>
  </si>
  <si>
    <t>Научно-исследовательская политика</t>
  </si>
  <si>
    <t>Политика в области инноваций и коммерциализации разработок</t>
  </si>
  <si>
    <t>Молодежная политика</t>
  </si>
  <si>
    <t>Политика управления человеческим капиталом</t>
  </si>
  <si>
    <t>Кампусная и инфраструктурная политика</t>
  </si>
  <si>
    <t>Система управления университетом</t>
  </si>
  <si>
    <t>Финансовая модель университета</t>
  </si>
  <si>
    <t>Политика в области цифровой трансформации</t>
  </si>
  <si>
    <t>Дополнительные направления развития</t>
  </si>
  <si>
    <t>Естественные науки</t>
  </si>
  <si>
    <t>Технические науки</t>
  </si>
  <si>
    <t>Здравоохранение и медицинские науки</t>
  </si>
  <si>
    <t>Сельскохозяйственные науки</t>
  </si>
  <si>
    <t>Общественные науки</t>
  </si>
  <si>
    <t>реализуется</t>
  </si>
  <si>
    <t>завершен</t>
  </si>
  <si>
    <t>Код отчитывающейся организации по ОКПО (для обособленного подразделения юридического лица - идентификационный номер)</t>
  </si>
  <si>
    <t>Код территории по ОКТМО</t>
  </si>
  <si>
    <t>Наименование 
университета</t>
  </si>
  <si>
    <t>Патент №1 от 12.02.2023</t>
  </si>
  <si>
    <t>Сформулирована фундаментальная концепция технологии и обоснована ее полезность</t>
  </si>
  <si>
    <t>Определены целевые области применения технологии и ее критические элементы</t>
  </si>
  <si>
    <t>Получен макетный образец и продемонстрированы его ключевые характеристики</t>
  </si>
  <si>
    <t>Получен лабораторный образец, подготовлен лабораторный стенд, проведены испытания базовых функций связи с другими элементами системы</t>
  </si>
  <si>
    <t>Изготовлен и испытан экспериментальный образец в реальном масштабе по полупромышленной (осуществляемой в условиях производства, но не являющейся частью
производственного
процесса) технологии,
воспроизведены
(эмулированы) основные
внешние условия</t>
  </si>
  <si>
    <t>Изготовлен репрезентативный полнофункциональный образец на пилотной производственной линии, подтверждены рабочие характеристики в условиях, приближенных к реальности</t>
  </si>
  <si>
    <t>Проведены испытания опытно-промышленного образца в реальных условиях эксплуатации</t>
  </si>
  <si>
    <t>Окончательно подтверждена работоспособность образца, запущены опытно-промышленное производство и сертификация</t>
  </si>
  <si>
    <t>Продукт удовлетворяет всем требованиям - инженерным, производственным, эксплуатационным, а также требованиям к качеству и надежности и выпускается серийно</t>
  </si>
  <si>
    <t>Технологии в сфере энергетики</t>
  </si>
  <si>
    <t>Новые производственные технологии</t>
  </si>
  <si>
    <t>Биотехнологии и технологии живых систем</t>
  </si>
  <si>
    <t>Технологии обработки и передачи данных</t>
  </si>
  <si>
    <t>1. Искусственный интеллект, включая технологии машинного обучения и когнитивные технологии</t>
  </si>
  <si>
    <t>2. Технологии хранения и анализа больших данных</t>
  </si>
  <si>
    <t>3. Технологии распределенных реестров</t>
  </si>
  <si>
    <t>4. Нейротехнологии, технологии виртуальной и дополненной реальностей</t>
  </si>
  <si>
    <t>5. Квантовые вычисления</t>
  </si>
  <si>
    <t>6. Квантовые коммуникации</t>
  </si>
  <si>
    <t>7. Новое индустриальное и общесистемное программное обеспечение</t>
  </si>
  <si>
    <t>8. Геоданные и геоинформационные технологии</t>
  </si>
  <si>
    <t>9. Технологии доверенного взаимодействия</t>
  </si>
  <si>
    <t>10. Современные и перспективные сети мобильной связи</t>
  </si>
  <si>
    <t>11. Технологии транспортировки электроэнергии и распределенных интеллектуальных энергосистем</t>
  </si>
  <si>
    <t>12. Системы накопления энергии</t>
  </si>
  <si>
    <t>13. Развитие водородной энергетики</t>
  </si>
  <si>
    <t>14. Технологии компонентов робототехники и мехатроники</t>
  </si>
  <si>
    <t>15. Технологии сенсорики</t>
  </si>
  <si>
    <t>16. Микроэлектроника и фотоника</t>
  </si>
  <si>
    <t>17. Технологии новых материалов и веществ, их моделирования и разработки</t>
  </si>
  <si>
    <t>18. Технологии управления свойствами биологических объектов</t>
  </si>
  <si>
    <t>19. Молекулярная инженерия в науках о жизни</t>
  </si>
  <si>
    <t>20. Бионическая инженерия в медицине</t>
  </si>
  <si>
    <t>21. Ускоренное развитие генетических технологий</t>
  </si>
  <si>
    <t>22. Технологии снижения антропогенного воздействия</t>
  </si>
  <si>
    <t>23. Перспективные космические системы и сервисы</t>
  </si>
  <si>
    <t>24. Нет соответствия</t>
  </si>
  <si>
    <t>1. Базовые и критические военные и промышленные технологии для создания перспективных видов вооружения, военной и специальной техники</t>
  </si>
  <si>
    <t>2. Базовые технологии силовой электротехники</t>
  </si>
  <si>
    <t>3. Биокаталитические, биосинтетические и биосенсорные технологии</t>
  </si>
  <si>
    <t>4. Биомедицинские и ветеринарные технологии</t>
  </si>
  <si>
    <t>5. Геномные, протеомные и постгеномные технологии</t>
  </si>
  <si>
    <t>6. Клеточные технологии</t>
  </si>
  <si>
    <t>7. Компьютерное моделирование наноматериалов, наноустройств и нанотехнологий</t>
  </si>
  <si>
    <t>8. Нано-, био-, информационные, когнитивные технологии</t>
  </si>
  <si>
    <t>9. Технологии атомной энергетики, ядерного топливного цикла, безопасного обращения с радиоактивными отходами и отработавшим ядерным топливом</t>
  </si>
  <si>
    <t>10. Технологии биоинженерии</t>
  </si>
  <si>
    <t>11. Технологии диагностики наноматериалов и наноустройств</t>
  </si>
  <si>
    <t>12. Технологии доступа к широкополосным мультимедийным услугам</t>
  </si>
  <si>
    <t>13. Технологии информационных, управляющих, навигационных систем</t>
  </si>
  <si>
    <t>14. Технологии наноустройств и микросистемной техники</t>
  </si>
  <si>
    <t>15. Технологии новых и возобновляемых источников энергии, включая водородную энергетику</t>
  </si>
  <si>
    <t>16. Технологии получения и обработки конструкционных наноматериалов</t>
  </si>
  <si>
    <t>17. Технологии получения и обработки функциональных наноматериалов</t>
  </si>
  <si>
    <t>18. Технологии и программное обеспечение распределенных и высокопроизводительных вычислительных систем</t>
  </si>
  <si>
    <t>19. Технологии мониторинга и прогнозирования состояния окружающей среды, предотвращения и ликвидации ее загрязнения</t>
  </si>
  <si>
    <t>20. Технологии поиска, разведки, разработки месторождений полезных ископаемых и их добычи</t>
  </si>
  <si>
    <t>21. Технологии предупреждения и ликвидации чрезвычайных ситуаций природного и техногенного характера</t>
  </si>
  <si>
    <t>22. Технологии снижения потерь от социально значимых заболеваний</t>
  </si>
  <si>
    <t>23. Технологии создания высокоскоростных транспортных средств и интеллектуальных систем управления новыми видами транспорта</t>
  </si>
  <si>
    <t>24. Технологии создания ракетно-космической и транспортной техники нового поколения</t>
  </si>
  <si>
    <t>25. Технологии создания электронной компонентной базы и энергоэффективных световых устройств</t>
  </si>
  <si>
    <t>26. Технологии создания энергосберегающих систем транспортировки, распределения и использования энергии</t>
  </si>
  <si>
    <t>27. Технологии энергоэффективного производства и преобразования энергии на органическом топливе</t>
  </si>
  <si>
    <t>28. Нет соответствия</t>
  </si>
  <si>
    <t>а) подготовка кадров для приоритетных направлений научно-технологического развития Российской Федерации, субъектов Российской Федерации, отраслей экономики и социальной сферы;</t>
  </si>
  <si>
    <t>б) развитие и реализация прорывных научных исследований и разработок, в том числе получение по итогам прикладных научных исследований и (или) экспериментальных разработок результатов интеллектуальной деятельности, охраняемых в соответствии с Гражданским кодексом Российской Федерации;</t>
  </si>
  <si>
    <t>в) внедрение в экономику и социальную сферу высоких технологий, коммерциализация результатов интеллектуальной деятельности и трансфер технологий, а также создание студенческих технопарков и бизнес-инкубаторов;</t>
  </si>
  <si>
    <t>г) обновление, разработка и внедрение новых образовательных программ высшего образования и дополнительных профессиональных программ в интересах научно-технологического развития Российской Федерации, субъектов Российской Федерации, отраслей экономики и социальной сферы;</t>
  </si>
  <si>
    <t>д) реализация образовательных программ высшего образования в сетевой форме, реализация творческих и социально-гуманитарных проектов с участием университетов, научных и других организаций реального сектора экономики и социальной сферы, в том числе на "цифровых кафедрах". Под "цифровой кафедрой" в рамках федерального проекта "Развитие кадрового потенциала ИТ-отрасли" национальной программы "Цифровая экономика Российской Федерации" и настоящих Правил понимается проект, реализуемый на базе университета - участника программы "Приоритет-2030", обеспечивающий получение дополнительной квалификации по ИТ-профилю в рамках обучения по образовательным программам высшего образования - по программам бакалавриата, программам специалитета, программам магистратуры, а также по дополнительным профессиональным программам профессиональной переподготовки ИТ-профиля, направленным на формирование цифровых компетенций в области создания алгоритмов и компьютерных программ, пригодных для практического применения, или навыков использования и формирования цифровых компетенций, необходимых для выполнения нового вида профессиональной деятельности;</t>
  </si>
  <si>
    <t>е) развитие материально-технических условий осуществления образовательной, научной, творческой, социально-гуманитарной деятельности университетов, включая обновление приборной базы университетов;</t>
  </si>
  <si>
    <t>ж) развитие кадрового потенциала системы высшего образования, сектора исследований и разработок посредством обеспечения воспроизводства управленческих и научно-педагогических кадров, привлечение в университеты ведущих ученых и специалистов-практиков;</t>
  </si>
  <si>
    <t>з) реализация программ внутрироссийской и международной академической мобильности научно-педагогических работников и обучающихся, в том числе в целях проведения совместных научных исследований, реализации творческих и социально-гуманитарных проектов;</t>
  </si>
  <si>
    <t>и) реализация мер по совершенствованию научно-исследовательской деятельности в магистратуре, аспирантуре и докторантуре;</t>
  </si>
  <si>
    <t>к) продвижение образовательных программ и результатов научно-исследовательских и опытно-конструкторских работ;</t>
  </si>
  <si>
    <t>л) привлечение иностранных граждан для обучения в университетах и содействие трудоустройству лучших из них в Российской Федерации;</t>
  </si>
  <si>
    <t>м) содействие трудоустройству выпускников университетов в секторе исследований и разработок и высокотехнологичных отраслях экономики;</t>
  </si>
  <si>
    <t>н) объединение с университетами и (или) научными организациями независимо от их ведомственной принадлежности;</t>
  </si>
  <si>
    <t>о) цифровая трансформация университетов и научных организаций;</t>
  </si>
  <si>
    <t>п) вовлечение обучающихся в научно-исследовательские и опытно-конструкторские и (или) инновационные работы и (или) социально ориентированные проекты, а также осуществление поддержки обучающихся;</t>
  </si>
  <si>
    <t>р) реализация новых творческих, социально-гуманитарных проектов;</t>
  </si>
  <si>
    <t>с) тиражирование лучших практик университета в других университетах, не являющихся участниками программы "Приоритет-2030";</t>
  </si>
  <si>
    <t>т) реализация мер по поддержке молодых научно-педагогических работников.</t>
  </si>
  <si>
    <t>Годовая</t>
  </si>
  <si>
    <t>(по состоянию на 31 декабря 2023 г.)</t>
  </si>
  <si>
    <t>по состоянию на 31 декабря 2023 г.</t>
  </si>
  <si>
    <t>не позднее 20 февраля после отчетного периода</t>
  </si>
  <si>
    <t>Федеральное государственное автономное образовательное учреждение высшего образования «Российский университет транспорта»</t>
  </si>
  <si>
    <t>Новое образование 
(шифр: ПИИ1-01/ОП)</t>
  </si>
  <si>
    <t>а) подготовка кадров для приоритетных направлений научно-технологического развития Российской Федерации, субъектов Российской Федерации, отраслей экономики и социальной сферы;</t>
  </si>
  <si>
    <t>Проект "Цифровые кафедры"</t>
  </si>
  <si>
    <t>Получение дополнительного профессионального образования параллельно с освоением основных профессиональных образовательных программ,  формирование цифровых компетенций в области создания алгоритмов и программ, пригодных для практического применения, или навыков использования и освоения цифровых технологий, необходимых для выполнения нового вида деятельности</t>
  </si>
  <si>
    <t>1. Разработка  и экспертиза дополнительных профессиональных программам - программ профессиональной переподготовки (ДПП ПП) для формирования ИТ-компетенций; 
2. Набор обучающихся, отвечающих критериям участия в проекте; 
3. Организация учебного процесса, привлечение к преподаванию действующих ИТ-специалистов; 
4. Участие в процедурах внешнего контроля качества обучения (ассесмент).</t>
  </si>
  <si>
    <t>Созданы условия для получения обучающимися по программам высшего образования дополнительных квалификаций в ИТ-сфере</t>
  </si>
  <si>
    <t>Развитие кадрового потенциала транспортной отрасли, устранение кадрового дефицита работников с ИТ-компетенциями, внедрение цифровых технологий в практику работы транспортных компаний</t>
  </si>
  <si>
    <t>Вклад в достижение национальной цели развития "Цифровая трансформация" за счёт подготовки квалифицированных кадров</t>
  </si>
  <si>
    <t>В 2022/2023 уч. году разработано 6 ДПП ПП, по которым завершили обучение и прошли ассесмент 1208 чел. (целевой показатель на 2022/2023 уч.г. - 1189 чел.). 
Создан сайт проекта: https://ck.emiit.ru. Разработаны информационные материалы для продвижения программ "цифровых кафедр" в студенческой среде, в том числе презентационные видеоролики, демонстрируемые в учебных корпусах университета. 
Выстроена система управления проектом: образован Экспертный совет проекта по рассмотрению ДПП ПП, реализуемых в рамках проекта "Цифровые кафедры", утвержден его состав, организована работа; 
создан Методический сервисный центр по проектированию ДПП "от результата" с целью актуализации (реинжиниринга) реализуемых и разработки новых ДПП ПП, утверждён его состав, организована работа; 
реализуется Ролевая модель проекта "Цифровые кафедры", в которой учебные подразделения университета выступают в статусе Центров набора или Центров обучения (возможно совмещение обоих статусов одним учебным подразделением), определены ролевые позиции организаторов и ролевые функции по каждой позиции, назначены ответственные лица; 
создана финансовая модель проекта, утверждена Методика планирования затрат на разработку и реализацию ДПП ПП в рамках проекта, применение которой позволяет избежать необоснованных и неэффективных расходов при его реализации. 
В 2023/2024 уч. году зачислено на обучение на "цифровые кафедры" по 6 ДПП ПП 2544 чел. (целевой показатель на 2023/2023 уч.г. - 2112 чел.). Продолжают обучение на 31.12.2023 - 2419 чел.
Актуализированы 3 ДПП ПП, разработано 3 новых ДПП ПП, обучение по 3 ДПП ПП прекращено. В проектирование и реализации программ принимают участие представители профессионального сообщества.
Создан Консорциум "Цифровые кафедры", к  которому присоединись 6 транспортных образовательных учреждений, из которых зачислены на обучение 307 чел.
Создан коворкинг-центр "цифровых кафедр", где студенты могут работать над ИТ-проектами, изучая ДПП "Аналитик данных", там же проходит часть учебных занятий.
Всего для реализации проекта издано более 20 локальных актов университета, фиксирующих модель управления, регламентирующих организацию учебного процесса на "цифровых кафедрах", финансово-хозяйственную деятельность и документооборот в рамках проекта.</t>
  </si>
  <si>
    <t>Интеллектуальная  дорожная инфраструктура для беспилотного движения</t>
  </si>
  <si>
    <t>Интеллектуальная дорожная инфраструктура для беспилотного движения
 (шифр: СП1-19/ОП)</t>
  </si>
  <si>
    <t>г) обновление, разработка и внедрение новых образовательных программ высшего образования и дополнительных профессиональных программ в интересах научно-технологического развития Российской Федерации, субъектов Российской Федерации, отраслей экономики и социальной сферы;</t>
  </si>
  <si>
    <t>Разработка дополнительной профессиональной программы - программы повышения квалификации (ДПП ПК) в области транспортного планирования</t>
  </si>
  <si>
    <t>Разработка ДПП ПК, направленной на совершенствование и (или) получение новой компетенции, необходимой для профессиональной деятельности, в области транспортного планирования и (или) повышение профессионального уровня в рамках имеющейся квалификации в области профессиональной деятельности, по методологии проектирования ДПП "от результата" с использованием специализированного программного обеспечения "Конструктор ДПП".</t>
  </si>
  <si>
    <t>1. Формирование авторского коллектива в системе "эксперт-методист-валидатор". 
2. Проведение проектно-методических сессий с участием ведущих отраслевых экспертов. 
3. Проектирование ДПП ПК в Конструкторе ДПП.</t>
  </si>
  <si>
    <t xml:space="preserve">Разработана ДПП ПК «Мастерство транспортного планирования регионального заказчика» (72 ак.ч.). ДПП ПК спроектирована в Конструкторе ДПП в методологии "от результата". 
Проведено более 15 проектно-методических сессий, в рамках которых обсуждены компетентностный профиль выпускника ДПП ПК, оценочные материалы, материалы теоретических и практических занятий.  В качестве экспертов в разработке принимали участие специалисты Академии интеллектуальных транспортных систем в автомобильно-дорожном комплексе РУТ (МИИТ). Коллектив Академии -  авторы более 50 реализованных проектов по транспортному планированию в субъектах Российской Федерации. Программа ориентирована на государственных и муниципальных служащих субъектов Российской Федерации, в полномочия и служебные обязанности которых входят обеспечение транспортного планирования территории и транспортного обслуживания населения на уровне субъекта Российской Федерации. 
Выпускники ДПП ПК научатся обеспечивать разработку и оценку соответствия требованиям действующего законодательства документов транспортного планирования. Для аттестации выпускники должны выполнить практические задания, смоделированные на основе реальных проектов транспортного планирования и практики работы Экспертного совета Минтранса России по мониторингу и оценке качества разработки документов транспортного планирования субъектов Российской Федерации. Заинтересованность в программе подтверждена экспертным опросом руководителей администраций регионального и местного уровня.
 </t>
  </si>
  <si>
    <t xml:space="preserve">Разработана ДПП, востребованная профессиональным сообществом, по методологии проектирования образовательных программ "от результата" </t>
  </si>
  <si>
    <t>Кадровое обеспечение реализации Концепции подготовки кадров для транспортного комплекса до 2035 года</t>
  </si>
  <si>
    <t>Кадровое сопровождение цифровой и технологической трансформации транспортной отрасли</t>
  </si>
  <si>
    <t>-</t>
  </si>
  <si>
    <t>Интеллектуальная дорожная инфраструктура для беспилотного движения
 (шифр: СП1-25/ОП)</t>
  </si>
  <si>
    <t>Разработка ДПП ПК в области пассажирского транспорта</t>
  </si>
  <si>
    <t>Разработка ДПП ПК, направленной на совершенствование и (или) получение новой компетенции, необходимой для профессиональной деятельности, в области пассажирского транспорта и (или) повышение профессионального уровня в рамках имеющейся квалификации в области профессиональной деятельности, по методологии проектирования ДПП "от результата" с использованием специализированного программного обеспечения "Конструктор ДПП".</t>
  </si>
  <si>
    <t>Разработана ДПП ПК «Планирование и организация транспортного обслуживания населения» (39 ак.ч.). ДПП ПК спроектирована в Конструкторе ДПП в методологии "от результата". 
Проведено более 15 проектно-методических сессий, в рамках которых обсуждены компетентностный профиль выпускника ДПП ПК, оценочные материалы, материалы теоретических и практических занятий.  В качестве экспертов в разработке принимали участие специалисты Академии интеллектуальных транспортных систем в автомобильно-дорожном комплексе РУТ (МИИТ). Коллектив Академии - авторы более 50 реализованных проектов по транспортному планированию в субъектах Российской Федерации. Программа ориентирована на государственных и муниципальных служащих субъектов Российской Федерации, в полномочия и служебные обязанности которых входят обеспечение транспортного планирования территории и транспортного обслуживания населения на уровне субъекта Российской Федерации. Выпускники ДПП ПК научатся выполнять работы, связанные с организацией транспортного обслуживания населения регионального и местного уровня. 
Для аттестации выпускники должны выполнить практические задания, смоделированные на основе реальных проектов транспортного планирования и практики работы Экспертного совета Минтранса России по мониторингу и оценке качества разработки документов транспортного планирования субъектов Российской Федерации. Спрос на программу подтверждён экспертным опросом руководителей администраций регионального и местного уровня.</t>
  </si>
  <si>
    <t>Управление мобильностью в транспортных системах агломераций</t>
  </si>
  <si>
    <t>Управление мобильностью в транспортных системах агломераций 
(шифр: СП2-10/ОП)</t>
  </si>
  <si>
    <t>Разработка ДПП ПК по обучению применению цифровой платформы моделирования транспортного поведения в агломерациях</t>
  </si>
  <si>
    <t>Разработка ДПП ПК, направленной на получение новой компетенции по разработке и использованию модели транспортного спроса с помощью цифровой платформы RUT Mobility для транспортного планирования, по методологии проектирования ДПП "от результата" с использованием специализированного программного обеспечения "Конструктор ДПП".</t>
  </si>
  <si>
    <t>Достижение технологического лидерства в области управления транспортными системами мегаполисов и агломераций</t>
  </si>
  <si>
    <t>Управление мобильностью в транспортных системах агломераций 
(шифр: СП2-11/ОП)</t>
  </si>
  <si>
    <t>Разработка ДПП ПК в области технологий обработки данных в транспортных системах</t>
  </si>
  <si>
    <t>Разработка ДПП ПК, направленной на совершенствование и (или) получение новой компетенции, необходимой для профессиональной деятельности, в области технологий обработки данных в транспортных системах и (или) повышение профессионального уровня в рамках имеющейся квалификации в области профессиональной деятельности, по методологии проектирования ДПП "от результата" с использованием специализированного программного обеспечения "Конструктор ДПП".</t>
  </si>
  <si>
    <t>Электронная навигация и беспилотное (автономное) судовождение</t>
  </si>
  <si>
    <t>Электронная навигация и безэкипажное (автономное) судовождение
(шифр: СП3-10/ОП)</t>
  </si>
  <si>
    <t>Разработка ДПП ПК "Автономное судовождение. Вводный курс"</t>
  </si>
  <si>
    <t>Разработка ДПП ПК, направленной на  формирование общих информационных компетенций в области автономного судовождения, по методологии проектирования ДПП "от результата" с использованием специализированного программного обеспечения "Конструктор ДПП".</t>
  </si>
  <si>
    <t>1. Формирование авторского коллектива в системе "эксперт-методист-валидатор". 
2. Проведение проектно-методических сессий с участием ведущих отраслевых экспертов. 
3. Проектирование ДПП ПК в Конструкторе ДПП.
4. Разработка электронного учебно-методического комплекса.</t>
  </si>
  <si>
    <t>Разработана ДПП ПК "Автономное судовождение. Вводный курс"(16 ак.ч.). Программа является дополнением системы повышения квалификации в области автономного судовождения, созданной университетом по итогам реализации стратегического проекта №3. 
РУТ (МИИТ) является единственным в России сертифицированным центром подготовки экипажей морских судов в области автономного судовождения, имеет уникальное тренажёрное оборудование, разработанное в рамках стратпроекта в 2022 году (подробнее - https://www.miit.ru/news/184339). 
Цель ДПП ПК - просто и понятно представить автономное судовождение, сформировать в обучающихся способность ориентироваться в этой новой предметной области. Программа ориентирована на широкий круг слушателей, а её освоение не требует "на входе" профессиональных компетенций в области водного транспорта. 
Проведено более 15 проектно-методических сессий, в рамках которых обсуждены компетентностный профиль выпускника ДПП ПК, оценочные материалы, материалы теоретических и практических занятий. В качестве экспертов в разработке принимают участие работники НОЦ морского, внутреннего водного транспорта и технологий автономного судовождения, созданного в рамках стратпроекта. Интерес к освоению программы проявляют зарубежные партнёры университета из дружественных стран.</t>
  </si>
  <si>
    <t>Реализация федерального проекта "Автономное судовождение" в части разработки программ обучения специалистов а-Навигации и е-Навигации</t>
  </si>
  <si>
    <t>Достижение технологического лидерства в области электронной навигации и безэкипажного (автономного) судовождения</t>
  </si>
  <si>
    <t>Электронная навигация и безэкипажное (автономное) судовождение
(шифр: СП3-15/ОП)</t>
  </si>
  <si>
    <t>Разработка ДПП ПК в области подготовки инструкторов по обучению вахтенных офицеров полуавтономных судов</t>
  </si>
  <si>
    <t>Разработка ДПП ПК, направленной на подготовку инструкторов по обучению капитанов и помощников капитанов для эксплуатации автономных судов, т.е. судов, способных осуществлять плавание без постоянного контроля за судовыми машинами, механизмами и приборами со стороны экипажа судна (без несения ходовой вахты), а также без постоянного управления движением судна силами экипажа, по методологии проектирования ДПП "от результата" с использованием специализированного программного обеспечения "Конструктор ДПП".</t>
  </si>
  <si>
    <t>Электронная навигация и безэкипажное (автономное) судовождение
(шифр: СП3-18/ОП)</t>
  </si>
  <si>
    <t>Разработка ДПП ПК в области подготовки инструкторов по обучению офицеров береговых центров управления полуавтономных судов</t>
  </si>
  <si>
    <t>Разработка ДПП ПК, направленной на подготовку инструкторов по обучению офицеров береговых центров управления автономных судов, т.е. судов, способных осуществлять плавание без постоянного контроля за судовыми машинами, механизмами и приборами со стороны экипажа судна (без несения ходовой вахты), а также без постоянного управления движением судна силами экипажа, по методологии проектирования ДПП "от результата" с использованием специализированного программного обеспечения "Конструктор ДПП".</t>
  </si>
  <si>
    <t xml:space="preserve">Нейротехнологии, искусственный интеллект и предиктивная аналитика для транспорта и логистики </t>
  </si>
  <si>
    <t>Нейротехнологии, искусственный интеллект и предиктивная аналитика для транспорта и логистики
(шифр: СП4-08/ОП)</t>
  </si>
  <si>
    <t>Разработка ДПП ПК в области использования "Цифровой логистической платформы"</t>
  </si>
  <si>
    <t>Разработка ДПП ПК, направленной на получение новой компетенции по работе на цифровой логистической платформе для работников в организациях, которые управляют подменным парком и контейнерными перевозками.</t>
  </si>
  <si>
    <t>Реализация Концепции подготовки кадров для транспортного комплекса до 2035 года</t>
  </si>
  <si>
    <t>Достижение глобального технологического лидерства в области применения нейротехнологий, искусственного интеллекта и технологий машинного обучения на транспорте и в логистике</t>
  </si>
  <si>
    <t>Разработана ДПП ПК «Транспортное моделирование на цифровой платформе «РУТ Мобилити» (22 ак.ч.). Программа повышения квалификации является трансфером результата стратегического проекта №2 в части разработки цифровой платформы транспортного моделирования "РУТ Мобилити". 
РУТ Мобилити - уникальная отечественная разработка ПО, являющего неотъемлемым инструментом транспортного планирования и замещающая по российском рынке ПО продукцию иностранных производителей. Разработка не имеет отечественных аналогов. 
ДПП "Транспортное моделирование" обучает использованию ПО "РУТ Мобилити" для решения задач по транспортному планированию и является элементом продвижения цифровой платформы на рынке. 
Проведено более 15 проектно-методических сессий, в рамках которых обсуждены компетентностный профиль выпускника ДПП, оценочные материалы, материалы теоретических и практических занятий. В качестве экспертов в разработке принимали участие создатели РУТ Мобилити - команда стратегического проекта №2.</t>
  </si>
  <si>
    <t>Разработана ДПП ПК "Инструменты и библиотеки Python для обработки, анализа и визуализации больших данных транспортных систем" (31 ак.ч.). Программа ориентирована на специалистов ОАО "РЖД" и позволяет освоить навыки применения языка программирования Phyton для решения транспортных задач. Все более увеличивающийся объём данных, требующих анализа, блокирует функциональные возможности традиционных инструментов анализа: данных больше, чем может обработать MS Excel или аналогичные приложения. Скорость обработки данных снижается. Применение современного языка программирования позволяет эффективно решать новые задачи анализа. 
Программа обучения конфигурируется таким образом, чтобы применять Phyton для решения транспортных задач мог инженерный персонал, не владеющий навыками программирования. Практические задания составлены на основе ретроспективных данных ОАО "РЖД" и являются точными моделями реальных производственных ситуаций.</t>
  </si>
  <si>
    <t>Разработана ДПП ПК "Подготовка инструкторов по обучению вахтенных офицеров полуавтономных судов" (72 ак.ч.). Программа является дополнением системы повышения квалификации в области автономного судовождения, созданной университетом по итогам реализации стратегического проекта №3. Внедрение в морских образовательных организациях России тренажёрного оборудования для подготовки кадров в области автономного судовождения востребует подготовку инструкторов, способных на них работать. В качестве экспертов в разработке принимают участие действующие капитаны морских судов и работники АО "Ситроникс" - члена консорциума стратпроекта.</t>
  </si>
  <si>
    <t>Разработана ДПП ПК "Подготовка инструкторов по обучению офицеров береговых центров управления полуавтономными судами" 72 ак.ч.). Программа является дополнением системы повышения квалификации в области автономного судовождения, созданной университетом по итогам реализации стратегического проекта №3. Внедрение в морских образовательных организациях России тренажёрного оборудования для подготовки кадров в области автономного судовождения востребует подготовку инструкторов, способных на них работать. В качестве экспертов в разработке принимают участие действующие капитаны морских судов и работники АО "Ситроникс" - члена консорциума стратпроекта.</t>
  </si>
  <si>
    <t>Разработана ДПП ПК по обучению использованию «Управление подменным парком вагонов и предоставление контейнеров инструментами Цифровой логистической платформы «Вега» (26 ак.ч.). Программа повышения квалификации является трансфером результата стратегического проекта №2 в части разработки ПО "Цифровая логистическая платформа" (ЦЛП). Разработка не имеет отечественных аналогов и позволяет существенно увеличить эффективность использования парка железнодорожных вагонов и контейнеров в условиях дефицита ресурсов. ДПП ПК обучает пользоваться ЦЛП как для поиска подменного парка вагонов и контейнеров ("задача покупателя"), так и для передачи во временное пользование вагонов и контейнеров ("задача продавца") и является элементом продвижения ЦЛП на рынке. 
Проведено более 15 проектно-методических сессий, в рамках которых обсуждены компетентностный профиль выпускника ДПП, оценочные материалы, материалы теоретических и практических занятий. В качестве экспертов в разработке принимали участие создатели ЦЛП - команда стратегического проекта №4.</t>
  </si>
  <si>
    <t>Нейротехнологии, искусственный интеллект и предиктивная аналитика для транспорта и логистики
(шифр: СП4-02/ПО)</t>
  </si>
  <si>
    <t>б) развитие и реализация прорывных научных исследований и разработок, в том числе получение по итогам прикладных научных исследований и (или) экспериментальных разработок результатов интеллектуальной деятельности, охраняемых в соответствии с Гражданским кодексом Российской Федерации;</t>
  </si>
  <si>
    <t>Разработка программного обеспечения для управления логистическими потоками</t>
  </si>
  <si>
    <t xml:space="preserve">Управление логистическими потоками и упрощение коммуникации между участниками рынка транспортных услуг посредством перехода на цифровое взаимодействие, в том числе автоматизация бизнес-процессов по предоставлению контейнеров и управлению подменным парком вагонов </t>
  </si>
  <si>
    <t>Разработка программного обеспечения Цифровая логистическая платформа "Вега"</t>
  </si>
  <si>
    <t>Разработана цифровая логистическая платформа «Вега» (ЦЛП), предназначенная для коммуникации между участниками рынка транспортно-логистических услуг (операторов подвижного состава, операторов контейнерного парка, организаторов контейнерных поездов и владельцев контейнерных терминалов) посредством перехода на цифровое взаимодействие бизнес-процессов. ЦЛП включает в себя 3 модуля программного обеспечения: «Ядро», «Управление подменным парком вагонов», «Предоставление контейнеров».
ЦЛП обеспечивает автоматизацию бизнес-процессов по  предоставлению контейнеров и управлению подменным парком вагонов (размещение на платформе предложений о предоставлении вагонов при  возникновении избытка невостребованных вагонов, которые будут доступны в обезличенном формате операторам подвижного состава.
ЦЛП не имеет отечественных аналогов и позволяет существенно увеличить эффективность использования парка железнодорожных вагонов и  контейнеров в условиях дефицита ресурсов.</t>
  </si>
  <si>
    <t>Создание современной образовательной и научно-исследовательской инфраструктуры для реализации образовательных программ, научных исследований и разработок в соответствующей предметной области. Диверсификация портфеля разработок программного обеспечения с привлечением индустриальных партнеров транспортно-логистического рынка.</t>
  </si>
  <si>
    <t>Обеспечение своевременного формирования поездов, ускорение оборота вагонов, контейнеров, за счет автоматизированного планирования и оперативного обмена подвижным составом и контейнерами.</t>
  </si>
  <si>
    <t>Оптимизация загрузки транспортной инфраструктуры за счет цифрового взаимодействия между участниками транспортно-логистического рынка</t>
  </si>
  <si>
    <t>1. Разработка ПО для управления логистическими потоками. Этап 1. 1230324000024-1 от 28.03.2023 
2. ЦЛП. Ядро платформы, получено свидетельство о государственной регистрации программы для ЭВМ от 2 августа 2023 г. №2023666568
3. ЦЛП. Предоставление контейнеров, получено свидетельство о государственной регистрации программы для ЭВМ от 11 декабря 2023 г. №2023688846
4. ЦЛП. Управление подменным парком вагонов, получено свидетельство о государственной регистрации программы для ЭВМ от 06 октября 2023 г. №2023681940</t>
  </si>
  <si>
    <t>Нейротехнологии, искусственный интеллект и предиктивная аналитика для транспорта и логистики
(шифр: СП4-05/ОП)</t>
  </si>
  <si>
    <t>Разработка и последующая реализация программы магистратуры "Искусственный интеллект и предиктивная аналитика в транспортных системах".</t>
  </si>
  <si>
    <t>Разработка и реализация образовательной программы высшего образования, направленной на подготовку специалистов, обладающих компетенциями полного цикла разработки интеллектуальных систем – от формирования требований с заказчиком, до развертывания конечного продукта у заказчика. В рамках программы обучающимися будут освоены как различные виды аналитики (описательная, диагностическая, предсказательная и предписывающая) так и технологии искусственного интеллекта (машинное обучение, нейронные сети, компьютерное зрение, обработка естественного языка и распознавание речи, и рекомендательные системы).</t>
  </si>
  <si>
    <t>Разработка образовательной программы магистратуры "Искусственный интеллект и предиктивная аналитика в транспортных системах" по направлению подготовки 09.04.01 Информатика и вычислительная техника.</t>
  </si>
  <si>
    <t>Разработана программа магистратуры в области искусственного интеллекта и предиктивной аналитики в транспортных системах по  специальности 09.04.01 «Информатика и вычислительная техника» «Искусственный интеллект и предиктивная аналитика в транспортных системах». Разработаны оценочные средства по 24 дисциплинам и видам практик, входящим в учебный план.</t>
  </si>
  <si>
    <t>Расширение предметной области университета, приобретение новых компетенций</t>
  </si>
  <si>
    <t>Нейротехнологии, искусственный интеллект и предиктивная аналитика для транспорта и логистики
(шифр: СП4-12/МОБ)</t>
  </si>
  <si>
    <t>з) реализация программ внутрироссийской и международной академической мобильности научно-педагогических работников и обучающихся, в том числе в целях проведения совместных научных исследований, реализации творческих и социально-гуманитарных проектов;</t>
  </si>
  <si>
    <t>Программа академической мобильности с университетами - участниками консорциума.</t>
  </si>
  <si>
    <t>Разработка и реализация программы академической мобильности, разработанной согласно техническому заданию. Программа краткосрочной исходящей внутрироссийской академической мобильности "Прикладная программная инженерия".</t>
  </si>
  <si>
    <t>Нейротехнологии, искусственный интеллект и предиктивная аналитика для транспорта и логистики
(шифр: СП4-13/СП)</t>
  </si>
  <si>
    <t>е) развитие материально-технических условий осуществления образовательной, научной, творческой, социально-гуманитарной деятельности университетов, включая обновление приборной базы университетов;</t>
  </si>
  <si>
    <t>Создание научно-образовательного центра "Нейротехнологии, искусственный интеллект и предиктивная аналитика для транспорта и логистики" в целях привлечения сторонних консультантов для разработки новых продуктов.</t>
  </si>
  <si>
    <t>Разработка новых продуктов с применением компетенций привлеченных консультантов.</t>
  </si>
  <si>
    <t>Поиск и привлечение консультантов. Исследование потребностей рынка. Разработка технологической документации и ПО.</t>
  </si>
  <si>
    <t>Подписано соглашение между РУТ (МИИТ) и ООО «ВА групп» о  взаимовыгодном сотрудничестве, направленное на создание и  функционирование в РУТ (МИИТ) структурного подразделения – Научно-образовательного центра «Нейротехнологии, искусственный интеллект и  предиктивная аналитика для транспорта и логистики». Работники ООО «ВА групп» участвуют в разработке ПО ЦЛП «Вега» в качестве консультантов от  функционального Заказчика (1 работник партнера работает по совместительству).</t>
  </si>
  <si>
    <t>Переход от модели трансляции знания к формированию вовлеченности</t>
  </si>
  <si>
    <t>Диверсификация портфеля разработок программного обеспечения с привлечением индустриальных партнеров транспортно-логистического рынка</t>
  </si>
  <si>
    <t>Разработка цифровых решений с учетом требований индустриальных партнеров</t>
  </si>
  <si>
    <t>Новое образование 
(шифр: ПИИ1-05/ОП)</t>
  </si>
  <si>
    <t>ж) развитие кадрового потенциала системы высшего образования, сектора исследований и разработок посредством обеспечения воспроизводства управленческих и научно-педагогических кадров, привлечение в университеты ведущих ученых и специалистов-практиков;</t>
  </si>
  <si>
    <t xml:space="preserve">Результатом проекта станут 
обновленные с учётом требований работодателей образовательные программы, 
запуск новых образовательных программ, спроектированных под "профессии будущего" и новые рынки, 
внедрение новой модели управления программами через руководителей образовательных программ, 
внедрение во все образовательные программы модуля проектной деятельности, 
формирование нормативных и технических условий для реализации индивидуальных образовательных траекторий, 
формирование "универсального ядра" образовательных программ, 
внедрение инструментов независимой оценки результатов образовательной деятельности.
</t>
  </si>
  <si>
    <t>Модернизация существующих образовательных программ высшего образования и запуск новых образовательных программ, 
трансформация организационной модели управления образовательным процессом.</t>
  </si>
  <si>
    <t xml:space="preserve">1.Запуск новых образовательных программ под компетенции будущего (подготовка лидеров изменений). 
2.Ревизия и системная модернизация существующих программ массовой подготовки.
3.Трансформация блока универсальных компетенций. 
4.Системное внедрение в образовательные программы проектной деятельности.
5.Реинжиниринг и разработка новых ОП - внедрение методологии проектирования образовательных программ высшего образования и дополнительных профессиональных программ "от результата".
</t>
  </si>
  <si>
    <r>
      <t xml:space="preserve">1. Университет начал прием на новые образовательные программы:
Бакалавриат: Технологии искусственного интеллекта в транспортных системах; Цифровая инженерия транспортных процессов; Организация бизнес-процессов на воздушном транспорте; Рельсовые пути городского транспорта; Международная транспортная логистика; Управление персоналом в железнодорожной отрасли. 
Магистратура: Управление автомобильными дорогами. 
Специалитет: Строительство автомагистралей, аэродромов и специальных сооружений; Строительство подземных сооружений; Геоинформационные технологии при проектировании, строительстве и эксплуатации транспортной инфраструктуры. 
2.Закрыты для приема более 50 невостребованных программ высшего образования. Таким образом, номенклатура программ высшего образования сокращена более чем на 20 %.               
3.Пересмотрен блок универсальных компетенций. Разработана новая дисциплина (модуль) "Практикум по самоорганизации". В рамках формирования единой концепции преподавания дисциплины "История России" в образовательных организациях транспортного комплекса подготовлена рабочая программа и методические материалы.  Рабочая программа согласована Министерством транспорта Российской Федерации и рекомендована для использования в учебном процессе при осуществлении образовательной деятельности в образовательных организациях транспортного комплекса с 01.09.2023г.
Во исполнении поручения Президента Российской Федерации от 29 января 2023 г. № Пр-173ГС, а также в соответствии с Концепцией учебно-методического комплекса модуля "Основы российской государственности" разработана рабочая программа дисциплины "Основы российской государственности" с целью её внедрения во все учебный планы 1 курса 2023 года набора. Преподаватели Академии базовой подготовки в количестве 14 человек прошли повышение квалификации по программе "Методика преподавания основ российской государственности" (72 ак.ч.) на базе опорного вуза НИЯУ МИФИ.
4. Под руководством более 315 наставников выполнено 1149 проектов. Всего охвачено проектной деятельностью 11500 студентов. Привлечено более 160 отраслевых партнеров.  Проведены 2 практико-ориентированных образовательных интенсива для 133 работников из числа ППС, направленных на применение различных инструментов и методик проектной деятельности. Проведено более 65 методических семинаров и консультаций для наставников по методологии проектной деятельности и сопровождению проектных команд. Записано 5 видео инструкций по проведению занятий по дисциплине (модулю) "Проектная деятельность" реализуемой для обучающихся 1 курса.
Проведены конкурсы «Хакатон «Коптер Крафт» для студентов 1-2 курсов РУТ (МИИТ), Хакатон «Битва тITанов», в котором приняли участие команды из 8 университетов и 5 московских школ. </t>
    </r>
    <r>
      <rPr>
        <sz val="8"/>
        <rFont val="Times New Roman"/>
        <family val="1"/>
        <charset val="204"/>
      </rPr>
      <t>Команда студентов ИУЦТ стала победителем хакатона в сфере цифровых технологий на транспорте и интеллектуальных транспортных систем. Соревнование проходило в рамках Международного форума и выставки «Интеллектуальные транспортные системы России: цифровая эра транспорта» (октябрь 2023).
Команда студентов ИТТСУ заняла 3 место в Чемпионате «Битва Роботов», организованным Министерством цифрового развития, связи и массовых коммуникаций. Данная команда единственная из предствителей РФ , занявшая призовое место.</t>
    </r>
    <r>
      <rPr>
        <sz val="8"/>
        <color theme="1"/>
        <rFont val="Times New Roman"/>
        <family val="1"/>
        <charset val="204"/>
      </rPr>
      <t xml:space="preserve">
Формируется инфраструктура проектного обучения: закуплено оборудование, расходные материалы на сумму более 14 млн рублей. 
Реализован уникальный совместный проект РУТ (МИИТ) и Российского института театрального искусства – ГИТИС – «Проектная школа «АРТ&amp;ИТ», направленный на синтез инженерного и театрального подхода к развитию креативного мышления, формирование навыков публичных выступлений. Участники - 48 обучающихся (по 24 студента от РУТ (МИИТ) и ГИТИС). Программу школы реализовывали 12 педагогов и экспертов. В рамках школы педагоги ГИТИСа провели мастер-классы по  актёрскому мастерству, сценической речи и сценическому движению, преподаватели РУТ (МИИТ) – по разработке web-продуктов, работе с технологиями VR, проектной деятельности. Студенты выполнили проекты на стыке инженерного и театрального искусства, а также представили совместный показ театральной постановки. Погружение в новые для  участников типы деятельности («иной профессиональный код») позволило оценить важность освоения надпрофессиональных технологий и  практик, открыть в себе новые способности и расширить представление о  творческих границах.
5.Выполняются работы по технической поддержке, сопровождению и развитию ПО "Конструктор ДПП", разработанного и внедрённого в 2022 году. Разработан локальный акт университета, утвердивший регламент данных процедур. Для принятия решений о внесение в ПО существенных изменений и доработок создана рабочая группа под руководством проректора университета. Зарегистрировано более 40 новых пользователей, устранено более 35 инцидентов, проведено более 40 часов методического консультирования с разработчиками программ, доработан функционал в части проектирования программ профессиональной переподготовки. Разработано 8 ДПП (с начала проекта в 2021 году - 31 ДПП), которые являются «образцами деятельности» проектирования образовательных программ в логике «от результата». 
Разрабатывается ПО для проектирования образовательных программ высшего образования по методологии "от результата" "Конструктор для разработки, согласования и утверждения образовательных программ высшего образования" (Конструктор ВО)". Разработка позволит сделать важный шаг в создании университетом экосистемы цифровых сервисов, обеспечивающих качественно иной уровень проектирования образовательных программ. Конструктор ВО станет инструментом модернизации существующих образовательных программ высшего образования на этапе их проектирования (актуализации).</t>
    </r>
  </si>
  <si>
    <t>Институциональные изменения в образовательной политике</t>
  </si>
  <si>
    <t>Подготовка кадров по перспективным направлениям развития техники и технологий</t>
  </si>
  <si>
    <t>Цифровой университет 
(шифр: ПИИ2-01/ПО)</t>
  </si>
  <si>
    <t>о) цифровая трансформация университетов и научных организаций;</t>
  </si>
  <si>
    <t>1. Тотальная цифровизация текущих бизнес-процессов: формирование цифровых копий ("двойников") физических объектов и процессов деятельности университета в рамках платформенного решения, построенного с использованием единой базы данных.
2. Создание единой корпоративной сети между разрозненными кампусами, обеспечение высокоскоростным интернетом с поддержкой скоростей 10 Гб/с на уровне ядра сети и полным покрытием общей Wi-Fi сетью современных стандартов (Wi-Fi 6) – новый уровень университетской IT-инфраструктуры.
3. Разворачивание современной системы виртуализации серверов и рабочих станций для поддержания "академического облака", облачных коммуникационных сервисов.</t>
  </si>
  <si>
    <t>Создание единой среды цифровых бизнес-процессов университета, внедрение модели управления на основе данных, обеспечение нового уровня университетской it-инфраструктуры.</t>
  </si>
  <si>
    <t xml:space="preserve">1. Автоматизации сквозных бизнес-процессов.
2. Повышение скорости сетевого обмена на новом технологическом уровне с поддержкой современных стандартов.
3. Возможность создания виртуальных серверов и рабочих станций для исследовательских и учебных целей, поддержка технологий контейнеризации.
</t>
  </si>
  <si>
    <t>Институциональные изменения в политику в области цифровой трансформации</t>
  </si>
  <si>
    <t>Создание современной научно-исследовательской инфраструктуры для решения приоритетных отраслевых задач, поставленных Транспортной стратегией Российской Федерации до 2030 года с прогнозом до 2035 года в соответствующей предметной области</t>
  </si>
  <si>
    <t>Вклад в достижение национальной цели развития "Цифровая трансформация"</t>
  </si>
  <si>
    <t>Организация программы краткосрочной исходящей внутрироссийской академической мобильности "Прикладная программная инженерия" для 15 студентов и 1 работника РУТ (МИИТ).</t>
  </si>
  <si>
    <t>Между РУТ (МИИТ) и АНО ВО «Университет Иннополис» заключен договор на краткосрочную исходящую внутрироссийскую академическую мобильность «Прикладная программная инженерия». С 16 по 20 октября 2023 года организована поездка студентов в г. Иннополис в рамках реализации программы. По результатам поездки подготовлены отчетные материалы студентов, а также сформирован и утвержден итоговый отчет по реализации краткосрочной исходящей внутрироссийской программы академической мобильности «Прикладная программная инженерия».</t>
  </si>
  <si>
    <t>Углеродно-нейтральный транспорт</t>
  </si>
  <si>
    <t>Углеродно-нейтральный транспорт
(шифр: СП5-03/РИД)</t>
  </si>
  <si>
    <t>Создание программно-аппаратных решений, обеспечивающих автоматизированный мониторинг и верификацию данных по выбросам и результатам реализации климатических проектов на транспорте.
Создание научной и технологической базы для анализа и регулирования негативного влияния погодно-климатических факторов на устойчивость функционирования транспортного комплекса, а также для оценки и мониторинга углеродного следа транспорта.</t>
  </si>
  <si>
    <t>Разработка научных и технологических основ анализа и регулирования погодно-климатических рисков и оценки и мониторинга углеродного следа в области транспорта.
Создание научно-образовательной основы для подготовки специалистов в сфере регулирования погодно-климатических рисков и мониторинга углеродного следа в области транспорта.</t>
  </si>
  <si>
    <t xml:space="preserve">Разработка научных и технологических основ мониторинга, анализа и оценки погодно-климатических рисков и обусловленного ими ущерба, а также углеродного следа для транспортного комплекса в условиях изменяющегося климата, направленных на широкое использование и продвижение результатов интеллектуальной деятельности, оказание консалтинговых услуг, привлечение инвестиций в модернизацию инфраструктурных объектов с последующим получением доходов и долгосрочных выгод в различных отраслях экономики.
</t>
  </si>
  <si>
    <t>Разработана методика определения объемов выбросов парниковых газов и учета углеродных единиц на железнодорожном транспорте. 
Разработана методика определения выбросов парниковых газов от железнодорожного транспорта с учетом Scope 2.
Разработана методика определения выбросов парниковых газов и учета углеродных единиц от воздушного транспорта.
Разработан проект методики количественного определения выбросов парниковых газов с учетом углеродного следа на водном (морской и речной) транспорте.
Разработан проект методики количественного определения выбросов парниковых газов с учетом углеродного следа от автомобильного транспорта.
Разработан проект методики измерения и мониторинга выбросов парниковых газов с применением инструментальных методов расчета в местах утечки нефти на инфраструктурных объектах ОАО "РЖД", территориально расположенных ОСЖД в границах Горьковской железной дороги.
Подготовлены предложения по созданию системы комплексного мониторинга погодно-климатических рисков (ПКР) для транспорта в условиях меняющегося климата (в части размещения датчиков мониторинга на объектах транспорта).
Определены научно-методические основы оценки отдельных ПКР для транспорта (риска аварийного ветрового воздействия для грузовых перевозок, рисков для здоровья работников транспорта).
Получено одно свидетельство на программу для ЭВМ и три свидетельства на "НОУ-ХАУ":
- Свидетельство № 2023680512 от 02.10.2023 "Программа расчета рассеивания загрязняющих веществ в атмосфере "CATM";
- Свидетельство на ноу-хау № 23/23 от 15.12.2023 "Методика определения объемов выбросов парниковых газов и учета углеродных единиц на железнодорожном транспорте";
- Свидетельство на ноу-хау № 24/23 от 15.12.2023 "Методика определения выбросов парниковых газов от железнодорожного транспорта с учетом Scope 2";
- Свидетельство на ноу-хау № 25/23 от 15.12.2023 "Методика определения выбросов парниковых газов и учета углеродных единиц от воздушного транспорта"</t>
  </si>
  <si>
    <t>Формирование уникального в транспортной отрасли направления деятельности комплексного изучения климатических проблем, создание современной образовательной и научно-исследовательской инфраструктуры для реализации образовательных программ, научных исследований и разработок в соответствующей предметной области</t>
  </si>
  <si>
    <t xml:space="preserve">Повышение безопасности транспортной отрасли, населения и окружающей среды в Российской Федерации.
Достижение технологического лидерства и создание научно-образовательной основы и прикладных инструментов для обеспечения ускоренного перехода российской транспортной системы к устойчивому низкоуглеродному развитию
</t>
  </si>
  <si>
    <t>122012700190-3</t>
  </si>
  <si>
    <t>Управление мобильностью в транспортных системах агломераций 
(шифр: СП2-13/ПО)</t>
  </si>
  <si>
    <t>Разработка программного модуля для анализа данных о пассажиропотоках в агломерации.</t>
  </si>
  <si>
    <t>Разработка программного модуля для анализа данных о пассажиропотоках в агломерации в составе Цифровой платформы моделирования транспортного поведения.</t>
  </si>
  <si>
    <t>В части программного модуля анализа данных о пассажиропотоках в агломерации:
1. Разработка требований к характеристикам и параметрам цифровой платформы моделирования транспортного поведения в мегаполисах и агломерациях;
2. Разработка цифровой платформы моделирования транспортного поведения в агломерациях на основе ретроспективных данных о движении транспорта и пассажиров;
3. Разработка стандартов управления большими данными, используемыми для анализа мобильности и моделирования пассажиропотока: управление качеством данных, управление архитектурой данных, управление хранилищем данных и интеллектуальным анализом;
4. Разработка методологии оценки социально-экономических эффектов от развития транспортных систем городских агломераций, влияния на экологическую обстановку и деловой климат, и ее реализация в цифровом модуле анализа мобильности;
5.Разработка цифровых алгоритмов анализа мобильности и моделирования транспортных и пассажирских потоков;
6.Разработка методологии тиражирования цифровой платформы моделирования транспортного поведения с учетом особенностей региональных транспортных систем.</t>
  </si>
  <si>
    <t>В части программного модуля для анализа данных о пассажиропотоках в агломерации:
1. Проведен анализ и сформированы требования к протоколам информационного взаимодействия и/или форматам сопряжения программного модуля для анализа данных о пассажиропотоках в агломерации и внешних источников данных;
2. Выполнены исследования принципов и механизмов информационного взаимодействия и/или сопряжения сопряжения программного модуля для анализа данных о пассажиропотоках в агломерации.</t>
  </si>
  <si>
    <t>Управление мобильностью в транспортных системах агломераций 
(шифр: СП2-14/ПО)</t>
  </si>
  <si>
    <t>Разработка программы для моделирования пассажиропотока в агломерации.</t>
  </si>
  <si>
    <t>Разработка программы для моделирования пассажиропотока в агломерации как программного модуля Цифровой платформы моделирования транспортного поведения.</t>
  </si>
  <si>
    <t>В части программы для моделирования пассажиропотока в агломерации:
1. Разработка требований к характеристикам и параметрам цифровой платформы моделирования транспортного поведения в мегаполисах и агломерациях;
2. Разработка цифровой платформы моделирования транспортного поведения в агломерациях на основе ретроспективных данных о движении транспорта и пассажиров;
3. Разработка стандартов управления большими данными, используемыми для анализа мобильности и моделирования пассажиропотока: управление качеством данных, управление архитектурой данных, управление хранилищем данных и интеллектуальным анализом;
4. Разработка методологии оценки социально-экономических эффектов от развития транспортных систем городских агломераций, влияния на экологическую обстановку и деловой климат, и ее реализация в цифровом модуле анализа мобильности;
5.Разработка цифровых алгоритмов анализа мобильности и моделирования транспортных и пассажирских потоков;
6.Разработка методологии тиражирования цифровой платформы моделирования транспортного поведения с учетом особенностей региональных транспортных систем.</t>
  </si>
  <si>
    <t xml:space="preserve">В части программы для моделирования пассажиропотока в агломерации:
1. Разработано ПО "Цифровая платформа моделирования транспортного поведения "РУТ Мобилити", включая эксплуатационную документацию и исходные коды, развернутая на серверах РУТ (МИИТ);
2. Проведено комплексное тестирование функционала Цифровой платформы, включая многопользовательский режим работы, с привлечением пользователей аналогов;
3. Проведена апробация ПО в рамках работ по экспертизе комплексной схемы организации дорожного движения в городском округе Сочи.
4. Поданы две заявки в ФИПС на регистрацию программ для ЭВМ (Цифровая платформа моделирования транспортного поведения "РУТ Мобилити". Ядро платформы -№ 2023687975; Цифровая платформа моделирования транспортного поведения «РУТ Мобилити». Макромодель - № 2023688641).
</t>
  </si>
  <si>
    <t>Управление мобильностью в транспортных системах агломераций 
(шифр: СП2-15/РИД)</t>
  </si>
  <si>
    <t>Разработка алгоритма оптимизации графика движения рельсового транспорта</t>
  </si>
  <si>
    <t>В части разработки алгоритма оптимизации графика движения рельсового транспорта:
1. Разработка требований к алгоритму оптимизации графика движения поездов;
2. Разработка алгоритмического обеспечения оптимизации графика движения рельсового транспорта.</t>
  </si>
  <si>
    <t xml:space="preserve">В части разработки алгоритма оптимизации графика движения рельсового транспорта:
1. Для подсистемы мультиагентного моделирования выполнена разработка структуры и параметров агентов, структуры и перечня операций с участием агентов, описан способ построения графика движения поездов на основе принципов оптимизации, разработана методология определения допускаемых скоростей движения подвижного состава, проведены расчеты тяговых характеристик;
2. Разработаны функциональные требования на модуль тяговых расчетов.
3. Получено два свидетельства на программы для ЭВМ:
- Свидетельство № 2023666616 от 02.08.2023 "Программный модуль оценки эффективности разработки и выбора варианта графика движения поездов (программная реализация РИД-15) АС СМИР-ГДП";
- Свидетельство № 2023689031 от 26.12.2023 "Программное обеспечение интеграции подсистемы имитационного моделирования станций и узлов системы для формирования графика движения на линиях с интенсивным пассажирским движением СМИР-ГДП с внешними системами моделирования"
</t>
  </si>
  <si>
    <t>Управление мобильностью в транспортных системах агломераций 
(шифр: СП2-16/ПО)</t>
  </si>
  <si>
    <t>Разработка программы для формирования графика движения на линиях с интенсивным пассажирским движением.</t>
  </si>
  <si>
    <t>Разработка программного продукта для формирования графика движения на линиях с интенсивным пассажирским движением.</t>
  </si>
  <si>
    <t>В части разработки программного продукта для формирования графика движения на линиях с интенсивным пассажирским движением:
1. Разработка требований к платформе интеллектуального управления движением транспорта;
2. Разработка алгоритмического обеспечения оптимизации графика движения рельсового транспорта;
3. Разработка программного обеспечения для формирования графика движения на линиях с интенсивным пассажирским движением</t>
  </si>
  <si>
    <t xml:space="preserve">Разработка программного продукта для формирования графика движения на линиях с интенсивным пассажирским движением
1. Разработаны функциональные требования на Подсистему моделирования и разработки графика движения поездов
2. Разработка прототипа ПО подсистемы автоматизации построения маршрутных расписаний легкорельсового наземного транспорта на линиях с интенсивным пассажирским движением, программы и методики испытаний прототипов модулей ПО, проведение испытаний прототипа ПО.
3. Получено 8 свидетельств на программы для ЭВМ:
- Свидетельство № 2023663570 от 26.06.2023 "Программный модуль интерфейса системы для формирования графика движения на линиях с интенсивным пассажирским движением СМИР-ГДП";
- Свидетельство № 2023680795 от 05.10.2023 "Программное обеспечение многоуровневой мультиагентной подсистемы имитационного моделирования станций и узлов системы для формирования графика движения на линиях с интенсивным пассажирским движением СМИР-ГДП";
- Свидетельство № 2023681049 от 10.10.2023 "Конструктор создания и редактирования схем перегонов маршрутов движения легкорельсового транспорта";
- Свидетельство №2023681080 от 10.10.2023 "Синтез циклических маршрутных расписаний движения легкорельсового наземного транспорта";
- Свидетельство №2023681050 от 10.10.2023 "Экспорт и импорт маршрутных расписаний движения легкорельсового транспорта в формате TTE";
- Свидетельство № 2023688407 от 21.12.2023 "Программное обеспечение ядра подсистемы имитационного моделирования системы для формирования графика движения на линиях с интенсивным пассажирским движением СМИР-ГДП";
- Свидетельство № 2023688018 от 20.12.2023 "Программное обеспечение редактора путевого развития станций подсистемы имитационного моделирования системы для формирования графика движения на линиях с интенсивным пассажирским движением СМИР-ГДП ";
- Свидетельство № 2023688409 от 21.12.2023 "Программное обеспечение редактора ввода, редактирования и проверки технологии работы станций подсистемы имитационного моделирования системы для формирования графика движения на линиях с интенсивным пассажирским движением СМИР-ГДП". </t>
  </si>
  <si>
    <t>Создание современной образовательной и научно-исследовательской инфраструктуры для реализации образовательных программ, научных исследований и разработок в соответствующей предметной области
Трансформация инструментария научных исследований и разработок, выполняемых университетом в области транспортного планирования - переход к использованию собственного ПО "Цифровая платформа моделирования транспортного поведения "РУТ Мобилити"</t>
  </si>
  <si>
    <t>Создание современной научно-исследовательской инфраструктуры для решения приоритетных отраслевых задач, поставленных Транспортной стратегией Российской Федерации до 2030 года с прогнозом до 2035 года в соответствующей предметной области
ПО "РУТ Мобилити" предоставляет возможность конвертации транспортных моделей, разработанных в с использованием зарубежного ПО, и дальнейшего продолжения работы с этими моделями. Экономический эффект для регионов, имеющих такие модели, разработанные в зарубежном ПО, составляет десятки млн.р. (для каждого региона)</t>
  </si>
  <si>
    <t>Достижение технологического лидерства в области управления транспортными системами мегаполисов и агломераций
Обеспечение технологического суверенитета в области транспортного планирования за счет разработки полностью отечественного  уникального ПО, способного заменить известные зарубежные инструменты в сфере макромоделирования (PTV и AIMSUN).</t>
  </si>
  <si>
    <t>122012700077-7</t>
  </si>
  <si>
    <t>122012700067-8</t>
  </si>
  <si>
    <t>Создание современной образовательной и научно-исследовательской инфраструктуры для реализации образовательных программ, научных исследований и разработок в соответствующей предметной области
Трансформация инструментария научных исследований и разработок, выполняемых университетом в области транспортного планирования - переход к использованию собственного ПО "Цифровая платформа моделирования транспортного поведения "РУТ Мобилити</t>
  </si>
  <si>
    <t>Создание современной образовательной и научно-исследовательской инфраструктуры для реализации образовательных программ, научных исследований и разработок в соответствующей предметной области</t>
  </si>
  <si>
    <t xml:space="preserve">Создание современной научно-исследовательской инфраструктуры для решения приоритетных отраслевых задач, поставленных Транспортной стратегией Российской Федерации до 2030 года с прогнозом до 2035 года в соответствующей предметной области
</t>
  </si>
  <si>
    <t>122012700066-1</t>
  </si>
  <si>
    <t>122012700187-3</t>
  </si>
  <si>
    <t>Электронная навигация и безэкипажное (автономное) судовождение
(шифр: СП3-09/ОП)</t>
  </si>
  <si>
    <t>Разработка образовательной программы высшего образования для специалистов плавсостава в области судовождения морских автономных надводных судов.</t>
  </si>
  <si>
    <t>Удовлетворение потребностей государства в квалифицированных специалистах в области безэкипажного судовождения, формирование отраслевых образовательных систем и программ по эксплуатации электронной навигации и безэкипажного судовождения (в соответствии с Программой развития РУТ до 2030 года и распоряжением Минтранса ВС-23-р по РУТ (15.02.2021)).</t>
  </si>
  <si>
    <t>Разработка образовательной программы высшего образования по специальности 26.05.05 "Судовождение", специализация "Судовождение с правом эксплуатации морских автономных надводных судов (МАНС).</t>
  </si>
  <si>
    <t>1. Проведена форсайт-сессия с представителями отрасли, сформирована матрица компетенций для новой специализации.
2. На основе матрицы компетенций разработана ОП и РУП, при условии сохранения компетенций для судоводителей существующих обычных судов.
3. Разработаны 4 новые РПД: Дистанционное управление автономными судами, Эксплуатация морских автономных надводных судов (МАНС), Судовые цифровые технологии, Автономное судовождение. Вводный курс
4. Переработаны (дополнены) 12 существующих дисциплин:
Тренажерная подготовка (в соответствии с положениями Конвенции ПДНВ).
Транспортная безопасность и ОСПС.
Автоматизация судовождения.
Безопасность мореплавания.
Маневрирование и управление судном, включая полуавтономные суда.
Технические средства судовождения.
Радиосвязь и телекоммуникации (в т.ч. ГМССБ).
Организация службы на судах, включая автономные посты управления.
Безопасность судоходства на внутренних водных путях.
Судовождение на внутренних водных путях.
Навигационная безопасность и оценка риска в судовождении.
Радионавигационные приборы и системы.
5. Переработано (дополнено) содержание разделов ОП в части:
Подготовка к сдаче и сдача государственного экзамена;
Выполнение и защита выпускной квалификационной работы.
6. Разработано учебно-методическое обеспечение: 
Конспекты лекций, фонды оценочных средств и методические указания по выполнению практических работ по указанным 4 новым дисциплинам, а также доработаны конспекты лекций, ФОС и методические указания по выполнению практических работ по остальным 12 дисциплинам.</t>
  </si>
  <si>
    <t>Создание современной образовательной программы для членов экипажей автономных судов (судоводителей), которая призвана в ближайшие годы полностью заместить старую специализацию, и которая будет привлекательнее для абитуриентов, что позволит улучшить показатели приема</t>
  </si>
  <si>
    <t>Реализация федерального проекта "Автономное судовождение" в части разработки программ обучения специалистов а-Навигации и е-Навигации. С появлением автономного отечественного флота станет возможным комплектование его инфраструктуры новыми специалистами, выпуск которых планируется РУТ с 2029 года</t>
  </si>
  <si>
    <t>Электронная навигация и безэкипажное (автономное) судовождение
(шифр: СП3-19/РИД)</t>
  </si>
  <si>
    <t>Реализация проектов по разработке конструкторско-технологических решений и программных продуктов в области систем управления автономным судном на основе удаленного доступа (включая системы объективного контроля судна, системы обеспечения безопасности и живучести автономного судна).</t>
  </si>
  <si>
    <t>Достижение технологического лидерства в области электронной навигации и безэкипажного (автономного) судовождения.</t>
  </si>
  <si>
    <t xml:space="preserve">1. Выполнение НИР по теме "Разработка прототипов алгоритмов комплексной системы управления автономным судном" в ходе выполнения которой осуществлен аналитический обзор существующих автоматизированных систем и алгоритмов управления автономных судов; созданы прототипы алгоритмов комплексной системы управления; созданы прототипы алгоритмов программного стенда для имитации окружающей обстановки, проведены патентные исследования на технический уровень программного обеспечения КСУ АС.
2. Выполнение ОКР "Разработка учебно-тренировочного комплекса для подготовки специалистов в области автономного судовождения", целью которой является создание учебно-тренировочного комплекса РУТ для подготовки специалистов автономного судовождения на морском и речном транспорте, обеспечивающего круглогодичное обучение судоводителей конвенционных судов и основных категорий МАНС  в соответствии с требованиями конвенции ПДНВ-95, а также способного управлять реальным судном, его системами и техническими средствами судна  в дистанционном режиме. </t>
  </si>
  <si>
    <t>Разработаны и  апробированы на маломерном судне алгоритмы комплексной системы управления нижнего уровня, а также разработаны требования по  организационным и программно-техническим мероприятиям по  обеспечению информационной безопасности автономного судовождения на внутренних водных путях. Также разрабатывается цифровой двойник тестовой акватории для безэкипажных судов. Проект реализуется совместно с членом консорциума - МФТИ (Физтех).
Разработанные технологические решения имеют экспортный потенциал в дружественные страны.
Получено 3 свидетельства на программы для ЭВМ и одно свидетельство на БД:
- Свидетельство № 2023667047 от 09.08.2023 "Программный компонент маршрутного управления автономным судном";
- Свидетельство № 2023667021 от 09.08.2023 "Упрощённая математическая модель динамики судна на водоизмещающем режиме плавания";
- Свидетельство № 2023680765 от 04.10.2023 "Программный компонент траекторного управления судном на водоизмещающем режиме";
- Свидетельство № 2023624748 от 19.12.2023 "База данных «Цифровой двойник акватории» (БД ЦДА)"</t>
  </si>
  <si>
    <t>Решение ключевых задач в области безэкипажного судовождения (распоряжение Министра транспорта России от 15.02.2021 №ВС-23-р)</t>
  </si>
  <si>
    <t>Достижение технологического лидерства в области электронной навигации и безэкипажного (автономного) судовождения. Исполнение поручения Президента России от  19.02.2020 № ПР-2177</t>
  </si>
  <si>
    <t>123062100039-5</t>
  </si>
  <si>
    <t>Формирование экосистемы научно-технологического предпринимательства 
(шифр: ПИИ3-01/РИД)</t>
  </si>
  <si>
    <t>п) вовлечение обучающихся в научно-исследовательские и опытно-конструкторские и (или) инновационные работы и (или) социально ориентированные проекты, а также осуществление поддержки обучающихся;</t>
  </si>
  <si>
    <t>Формирование экосистемы научно-технологического предпринимательства</t>
  </si>
  <si>
    <t>Вовлечение  обучающихся в технологическое предпринимательство</t>
  </si>
  <si>
    <t>1. Создать механизмы диагностики и раскрытия предпринимательского потенциала обучающихся в инженерно-технологической сфере путем проведения тренингов / деловых игр по развитию предпринимательских и инженерных компетенций;
2. Организовать участие студентов во внешних мероприятиях в сфере научно-технологического предпринимательства;
3. Обеспечить сопровождение технологических предпринимательских проектов студентов во внешних грантовых и конкурсных программах;
4. Обеспечить содействие обучающимся в запуске собственного технологического бизнеса;
5. Обеспечить внедрение в учебный процесс практики "Стартап как диплом".</t>
  </si>
  <si>
    <t>1. Общее количество вовлеченных обучающихся в мероприятия по научно-технологическое предпринимательство (далее - НТП) составило 644 человек. Из них 130 студентов зарегистрировались на участие в тренингах предпринимательских компетенций запланированных совместно с МФТИ. 
2. Разработана концепция диагностики и раскрытия предпринимательского потенциала.
3. Для студенческих команд РУТ предоставлен тестовый доступ к интерактивному преакселератору "Ростер" (лидерский проект АСИ) в диалоговом формате чат-бота.
4. Организовано участие студентов РУТ в управленческом турнире "Global Management Challenge". Команда университета заняла 5е место в своей лиге.
5. Команда студентов РУТ "ТурбоМеХатроники" вышла в полуфинал международного чемпионата "Битва роботов".
6. Сформирована команда обучающихся РУТ для участия в ежегодном международном форуме "Интеллектуальные транспортные системы России. Цифровая эра транспорта".
7. Команда РУТ заняла 1е место в кейсе от Аэрофлота "Разработка мобильного приложения для контроля наличия аварийно-спасательного оборудования на борту воздушного судна путем сканирования RFID меток" хакатона в сфере цифровизации транспортной отрасли для команд студентов из ведущих транспортных ВУЗов. .
8. Ведется работа по созданию новых партнерств с конкурсом от Росмолодёжь.Бизнес "Твое Дело", с Красноярским институтом железнодорожного транспорта (КрИЖТ), с Акселератором ранних стадий INDUSTRIX (Газпромнефть и Иннополис), с Индустриальным межвузовским студенческим акселератором "ДУС – дом университетских стартапов" от Иннополиса, с Акселератором молодёжных проектов в области экологии, охраны труда и социального волонтёрства "Зеленый свет", с Акселерационной программой "Физтех.Идея", с программой развития молодежного предпринимательства "Я в деле".
9. Подготовлено и отправлено 13 заявок на участие в грантовых конкурсах Фонда содействия инновациям – Студенческий стартап, Старт-1, Старт-Взлет. Один студент и два аспиранта выиграли гранты конкурса "Студенческий стартап" в размере по 1 млн рублей.
10. Состоялось открытие Совместного студенческого бизнес-инкубатора РУТ и Московской железной дороги. 
11. На базе Центра НТП создан и работает Экспертный совет по рассмотрению стартап-проектов. Утверждены Требования к выпускным квалификационным работам в формате "Стартап" и порядок их выполнения.
12. В июне 2023 года трое обучающихся с отличием защитили выпускные квалификационные работы в формате "Стартап". В сентябре 2023 определены 15 студентов с потенциалом защиты выпускных квалификационных работ в формате "Стартап" в 2024 году.</t>
  </si>
  <si>
    <t>Интеллектуальная дорожная инфраструктура для беспилотного движения
 (шифр: СП1-02/РИД)</t>
  </si>
  <si>
    <t>В соответствии с разработанной в 2023 году Концепцией многофункционального полигонно-тестового комплекса "Цифровая модель дорожного движения для высокоавтоматизированных транспортных средств и реализации инновационных подходов к организации транспортных процессов (ЦМДД- а/д РУТ)" (далее – Концепция, МПТК, ВАТС),  создаваемый на последующих этапах реализации проекта СП1-02/РИД МПТК должен представлять собой комплекс инфраструктурных решений, позволяющих объединить исследования в области автоматизации управления в режиме реального времени транспортными потоками в автомобильно-дорожном комплексе (далее – АДК), включая обеспечение движения ВАТС по автомобильным дорогам общего пользования, и организацию учебного процесса (как высшей школы, так и переподготовки и повышения квалификации) в целях обеспечения приоритетов научно-технологического развития Российской Федерации, перехода к передовым цифровым и интеллектуальным производственным технологиям, роботизированным системам и обеспечения связанности территории Российской Федерации за счет создания интеллектуальных транспортных и телекоммуникационных систем, а также занятия и удержания лидерских позиций в формировании международных транспортно-логистических систем.</t>
  </si>
  <si>
    <t>Создание МПТК и реализация проектов по формированию в АДК экосистемы в составе цифровой модели дорожного движения (далее – ЦМДД), цифровой мультисервисной платформы интеллектуальной транспортной системы (далее - ЦМП ИТС) и интеллектуальной подключенной инфраструктуры (далее - ICI) позволит обеспечить решение приоритетных задач, определенных постановлением Правительства Российской Федерации от 13 мая 2021 года № 729 "О мерах по реализации Программы стратегического академического лидерства "Приоритет-2030"" в части развития и реализации прорывных научных исследований и наукоемких инновационных разработок в сфере создания ИТС и обеспечения движения ВАТС, подготовки квалифицированных кадров для АДК и других подотраслей транспортного комплекса Российской Федерации в условиях его активной цифровой трансформации, коммерциализации результатов интеллектуальной деятельности и трансфера технологий, использования ресурсов МПТК для создания и развития студенческих технопарков и бизнес-инкубаторов.</t>
  </si>
  <si>
    <t>Экспериментальное обоснование нормируемых параметров компонентов, сервисов и технологий, входящих в состав ЦМДД, ЦМП ИТС и ICI, в рамках разработки нормативно-технического обеспечения их создания и функционирования.
Испытания образцов компонентов, сервисов и технологий, входящих в состав ЦМДД, ЦМП ИТС и ICI, с целью эффективной реализации и организации транспортных процессов в АДК.
Исследовательские работы, проектирование и разработка программного обеспечения образцов компонентов, сервисов и технологий, входящих в состав ЦМДД, ЦМП ИТС и ICI.
Подтверждение соответствия компонентов, сервисов и технологий, входящих в состав ЦМДД, ЦМП ИТС и ICI, действующему нормативно-техническому обеспечению для допуска на дороги общего пользования.
Разработка функциональных требований, программ и методик проведения испытаний компонентов, сервисов и технологий, входящих в состав ЦМДД, ЦМП ИТС и ICI.
Формирование, по результатам проводимых исследований и испытаний, реестра рекомендуемых к использованию решений в части компонентов, сервисов и технологий при создании ЦМДД, ЦМП ИТС и ICI в регионах (городских агломерациях) Российской Федерации.
Подготовка предложений по развитию нормативного правового и нормативно-технического обеспечения в области ИТС и обеспечения движения ВАТС, включая разработку проектов стандартов и методических материалов.
Подготовка и переподготовка специалистов для АДК в области ИТС, кооперативных ИТС, обеспечивающих информационную поддержку безопасного движения ВАТС, динамического транспортного моделирования и управления транспортными потоками в режиме реального времени, включая их практическое участие в научных исследованиях и испытаниях.</t>
  </si>
  <si>
    <t xml:space="preserve">В рамках проекта СП1-02/РИД в 2023 году получены следующие результаты:
Разработана Концепция многофункционального полигонно-тестового комплекса "Цифровая модель дорожного движения для ВАТС и реализации инновационных подходов к организации транспортных процессов (ЦМДД-а/д РУТ)".  
Разработана структура базы данных информационной системы "Полигонные испытания" в составе многофункционального полигонно- тестового комплекса "Цифровая модель дорожного движения для высокоавтоматизированных транспортных средств и реализации инновационных подходов к организации транспортных процессов (ЦМДД- а/д РУТ)" в части, касающейся испытаний функциональности сервисов "первого дня" (РИД - Свидетельство на "НОУ-ХАУ" № № 22/23 от 27.10.2023 "СТРУКТУРА БАЗЫ ДАННЫХ ИНФОРМАЦИОННОЙ СИСТЕМЫ «ПОЛИГОННЫЕ ИСПЫТАНИЯ»").
Разработана Методика формирования программ и методов испытаний на полигонно-тестовом комплексе "Цифровая модель дорожного движения для ВАТС и реализации инновационных подходов к организации транспортных процессов (ЦМДД-а/д РУТ)" для сервисов кооперативной ИТС. </t>
  </si>
  <si>
    <t>Формирование экосистемы технологического предпринимательства</t>
  </si>
  <si>
    <t>Формирование предпринимательских компетенций и новых предпринимателей для  технологической трансформации транспортной отрасли, создание пространства для появления конкурентоспособных разработок в сфере транспорта</t>
  </si>
  <si>
    <t>Подготовка кадров по перспективным направлениям развития техники и технологий, перевод транспортной отрасли Российской Федерации на современный технологический уровень, импортозамещение передовых технологических разработок</t>
  </si>
  <si>
    <t xml:space="preserve">Создание новых образовательных программ и их конвергенция с научно-исследовательской деятельностью подготовка специалистов по перспективным направлениям развития техники и технологий кадровое обеспечение реализации Концепции подготовки кадров для транспортного комплекса до 2035 года </t>
  </si>
  <si>
    <t>Формирование на базе многофункционального полигонно-тестового комплекса требований и типовых решений по созданию цифровой модели дорожного движения, цифровой мультисервисной платформе интеллектуальной транспортной системы и интеллектуальной подключенной инфраструктуре в целях создания на региональном уровне экосистемы, обеспечивающей возможность динамического управления транспортными потоками в режиме реального времени и обеспечения сервисной поддержки и безопасности движения подключенных и автономных транспортных средств на автомобильных дорогах общего пользования и улично-дорожной сети городских агломераций</t>
  </si>
  <si>
    <t>Подготовка условий для создания на федеральном уровне технологической площадки по разработке прорывных научных исследований и разработок по  приоритетным направлениям развития автомобильно-дорожного комплекс в части управления транспортными потоками и обеспечения безопасного движения подключенного и автономного транспорта по автомобильным дорогам общего пользования 
формирование центра генерации технологических инноваций в автомобильно-дорожном комплексе за счет интеграции науки и образования и научно-учебного центра, обеспечивающего в том числе подготовку уникальных специалистов в сфере цифровых интеллектуальных технологий для автомобильно-дорожного комплекса и других подотраслей транспортной отрасли</t>
  </si>
  <si>
    <t>122012600221-5</t>
  </si>
  <si>
    <t>1. Успешно реализованы, внедрены и функционируют следующие бизнес-процессы:
1.1. Формирование, заполнение и отображение ведомостей в личных кабинетах обучающихся и преподавателей;
1.2. Формирование, подписание и акцептование договоров-оферты с использованием простой электронной подписи;
1.3. Оплата за проживание по выставленным счетам через интернет-эквайринг;
1.4. Прикрепление к поликлинике университета через личный кабинет, с использованием простой электронной подписи;
1.5. Формирование электронного расписания с мультиассоциативным поиском и отображение его на сайте и в мобильном приложении;
1.6. Поддержка сценариев взаимодействия по анализу обратной связи (опросы и анкетирование);
1.7. Формирование, ведение и отображение на сайте рабочей документации по образовательному процессу;
1.8. Поддержка взаимодействия через Push-уведомления посредством мобильного приложения;
1.9. Поддержка приема и формирование дальнейшего профиля обучающегося.
2. Обеспечена открытость информационных систем вуза для регулятора, абитуриентов, студентов и преподавателей:
возможность подачи документов с помощью ЕСИА (получено 27 000 заявлений от абитуриентов);
возможность предоставления в Минобрнауки России данных о  приемной компании в режиме онлайн;
системы обратной связи от студентов по качеству занятий и  интеллектуальная обработка полученных данных для принятия управленческих решений.
Обеспечена возможность для преподавателей и студентов использовать собственное оборудование для занятий и обмена данными во время занятий (30% аудиторий поддерживают BYOD и оборудованы высококачественными проекторами).
3. Произведена переконфигурация ядра кампусной сети, межсетевых экранов и маршрутизаторов для устранения узких мест, ограничивающих пропускную способность каналов доступа в сеть Интернет.
Осуществлено внедрение высокопроизводительного ядра сети для подключения корпусов на скоростях 10/40 Гбит и высокопроизводительного межсетевого экрана. Мероприятия позволили увеличить скорость подключения корпусов (в ГУК-8 – в 5 и более раз), увеличилась скорость сетевого взаимодействия как внутри сети, так и при доступе в интернет, устранены ряд сбоев в работе, возникавших из-за низкой пропускной способности старых межсетевых экранов.
4. Развернута современная система виртуализации серверов и рабочих станций для поддержания "академического облака", облачных коммуникационных сервисов. Организованы установка, настройка и ввод в эксплуатацию закупленного оборудования. Это позволило повысить объем общего централизованного хранилища, обеспечить необходимый уровень надежности хранения данных, закрыть дефицит объемов централизованного хранилища. В части развития системы виртуализации вычислительных мощностей повысилась эффективность их использования за счет механизмов балансировки нагрузки, а также доступность и надежность аппаратной инфраструктуры, необходимая для дальнейшего развития системных и пользовательских сервисов.
5. Получено свидетельство на программу для ЭВМ (Свидетельство № 2023681941 от 19.10.2023 "Мобильное приложение РУТ (МИИТ)"</t>
  </si>
  <si>
    <t>0 1115863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</si>
</sst>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quot;₽&quot;"/>
    <numFmt numFmtId="165" formatCode="000000"/>
  </numFmts>
  <fonts count="16" x14ac:knownFonts="1">
    <font>
      <sz val="11"/>
      <color theme="1"/>
      <name val="Calibri"/>
      <family val="2"/>
      <charset val="204"/>
      <scheme val="minor"/>
    </font>
    <font>
      <sz val="10"/>
      <name val="Arial Cyr"/>
      <charset val="204"/>
    </font>
    <font>
      <sz val="8"/>
      <name val="Times New Roman"/>
      <family val="1"/>
      <charset val="204"/>
    </font>
    <font>
      <b/>
      <sz val="8"/>
      <name val="Times New Roman"/>
      <family val="1"/>
      <charset val="204"/>
    </font>
    <font>
      <sz val="11"/>
      <color rgb="FF000000"/>
      <name val="Calibri"/>
      <family val="2"/>
      <charset val="204"/>
    </font>
    <font>
      <sz val="8"/>
      <color theme="1"/>
      <name val="Times New Roman"/>
      <family val="1"/>
      <charset val="204"/>
    </font>
    <font>
      <sz val="10"/>
      <color theme="1"/>
      <name val="Times New Roman"/>
      <family val="1"/>
      <charset val="204"/>
    </font>
    <font>
      <sz val="10"/>
      <color rgb="FF000000"/>
      <name val="Times New Roman"/>
      <family val="1"/>
      <charset val="204"/>
    </font>
    <font>
      <sz val="9"/>
      <color theme="1"/>
      <name val="Times New Roman"/>
      <family val="1"/>
      <charset val="204"/>
    </font>
    <font>
      <b/>
      <sz val="9"/>
      <color theme="1"/>
      <name val="Times New Roman"/>
      <family val="1"/>
      <charset val="204"/>
    </font>
    <font>
      <sz val="11"/>
      <name val="Calibri"/>
      <family val="2"/>
      <charset val="204"/>
      <scheme val="minor"/>
    </font>
    <font>
      <sz val="8"/>
      <name val="Calibri"/>
      <family val="2"/>
      <charset val="204"/>
      <scheme val="minor"/>
    </font>
    <font>
      <sz val="8"/>
      <color theme="1"/>
      <name val="Calibri"/>
      <family val="2"/>
      <charset val="204"/>
      <scheme val="minor"/>
    </font>
    <font>
      <b/>
      <sz val="12"/>
      <name val="Times New Roman"/>
      <family val="1"/>
      <charset val="204"/>
    </font>
    <font>
      <sz val="12"/>
      <name val="Times New Roman"/>
      <family val="1"/>
      <charset val="204"/>
    </font>
    <font>
      <b/>
      <sz val="10"/>
      <name val="Times New Roman"/>
      <family val="1"/>
      <charset val="204"/>
    </font>
  </fonts>
  <fills count="7">
    <fill>
      <patternFill patternType="none"/>
    </fill>
    <fill>
      <patternFill patternType="gray125"/>
    </fill>
    <fill>
      <patternFill patternType="solid">
        <fgColor rgb="FFFFF2CC"/>
        <bgColor indexed="64"/>
      </patternFill>
    </fill>
    <fill>
      <patternFill patternType="solid">
        <fgColor theme="0"/>
        <bgColor indexed="64"/>
      </patternFill>
    </fill>
    <fill>
      <patternFill patternType="solid">
        <fgColor theme="7" tint="0.79998168889431442"/>
        <bgColor rgb="FF000000"/>
      </patternFill>
    </fill>
    <fill>
      <patternFill patternType="solid">
        <fgColor theme="0" tint="-0.14999847407452621"/>
        <bgColor indexed="64"/>
      </patternFill>
    </fill>
    <fill>
      <patternFill patternType="solid">
        <fgColor theme="7" tint="0.79998168889431442"/>
        <bgColor indexed="64"/>
      </patternFill>
    </fill>
  </fills>
  <borders count="25">
    <border>
      <left/>
      <right/>
      <top/>
      <bottom/>
      <diagonal/>
    </border>
    <border>
      <left style="medium">
        <color auto="1"/>
      </left>
      <right style="medium">
        <color auto="1"/>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indexed="64"/>
      </right>
      <top style="medium">
        <color auto="1"/>
      </top>
      <bottom/>
      <diagonal/>
    </border>
    <border>
      <left/>
      <right/>
      <top style="medium">
        <color auto="1"/>
      </top>
      <bottom/>
      <diagonal/>
    </border>
    <border>
      <left/>
      <right style="medium">
        <color indexed="64"/>
      </right>
      <top style="medium">
        <color auto="1"/>
      </top>
      <bottom/>
      <diagonal/>
    </border>
    <border>
      <left style="medium">
        <color auto="1"/>
      </left>
      <right/>
      <top/>
      <bottom/>
      <diagonal/>
    </border>
    <border>
      <left/>
      <right style="medium">
        <color indexed="64"/>
      </right>
      <top/>
      <bottom/>
      <diagonal/>
    </border>
    <border>
      <left style="medium">
        <color auto="1"/>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medium">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right style="thin">
        <color auto="1"/>
      </right>
      <top style="medium">
        <color indexed="64"/>
      </top>
      <bottom style="medium">
        <color indexed="64"/>
      </bottom>
      <diagonal/>
    </border>
    <border>
      <left/>
      <right/>
      <top/>
      <bottom style="thin">
        <color auto="1"/>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0" fontId="1" fillId="0" borderId="0"/>
    <xf numFmtId="0" fontId="4" fillId="0" borderId="0"/>
  </cellStyleXfs>
  <cellXfs count="95">
    <xf numFmtId="0" fontId="0" fillId="0" borderId="0" xfId="0"/>
    <xf numFmtId="0" fontId="5" fillId="0" borderId="0" xfId="0" applyFont="1"/>
    <xf numFmtId="0" fontId="6" fillId="0" borderId="0" xfId="0" applyFont="1"/>
    <xf numFmtId="0" fontId="8" fillId="0" borderId="0" xfId="0" applyFont="1"/>
    <xf numFmtId="12" fontId="0" fillId="0" borderId="0" xfId="0" applyNumberFormat="1"/>
    <xf numFmtId="0" fontId="9" fillId="0" borderId="0" xfId="0" applyFont="1"/>
    <xf numFmtId="165" fontId="8" fillId="0" borderId="0" xfId="0" applyNumberFormat="1" applyFont="1"/>
    <xf numFmtId="0" fontId="5" fillId="0" borderId="0" xfId="0" applyFont="1" applyAlignment="1">
      <alignment horizontal="justify" vertical="center" wrapText="1"/>
    </xf>
    <xf numFmtId="0" fontId="12" fillId="0" borderId="0" xfId="0" applyFont="1" applyAlignment="1">
      <alignment wrapText="1"/>
    </xf>
    <xf numFmtId="0" fontId="2" fillId="2" borderId="16" xfId="0" applyFont="1" applyFill="1" applyBorder="1" applyAlignment="1" applyProtection="1">
      <alignment horizontal="center" vertical="center" wrapText="1"/>
      <protection locked="0"/>
    </xf>
    <xf numFmtId="14" fontId="2" fillId="2" borderId="16" xfId="0" applyNumberFormat="1" applyFont="1" applyFill="1" applyBorder="1" applyAlignment="1" applyProtection="1">
      <alignment horizontal="center" vertical="center" wrapText="1"/>
      <protection locked="0"/>
    </xf>
    <xf numFmtId="0" fontId="2" fillId="2" borderId="16" xfId="0" applyFont="1" applyFill="1" applyBorder="1" applyProtection="1">
      <protection locked="0"/>
    </xf>
    <xf numFmtId="14" fontId="2" fillId="2" borderId="16" xfId="0" applyNumberFormat="1" applyFont="1" applyFill="1" applyBorder="1" applyProtection="1">
      <protection locked="0"/>
    </xf>
    <xf numFmtId="164" fontId="2" fillId="2" borderId="16" xfId="0" applyNumberFormat="1" applyFont="1" applyFill="1" applyBorder="1" applyProtection="1">
      <protection locked="0"/>
    </xf>
    <xf numFmtId="0" fontId="2" fillId="0" borderId="0" xfId="1" applyFont="1" applyProtection="1"/>
    <xf numFmtId="0" fontId="3" fillId="0" borderId="0" xfId="1" applyFont="1" applyAlignment="1" applyProtection="1">
      <alignment vertical="center" wrapText="1"/>
    </xf>
    <xf numFmtId="0" fontId="2" fillId="0" borderId="0" xfId="1" applyFont="1" applyAlignment="1" applyProtection="1">
      <alignment vertical="top" wrapText="1"/>
    </xf>
    <xf numFmtId="0" fontId="1" fillId="0" borderId="0" xfId="1" applyProtection="1"/>
    <xf numFmtId="0" fontId="2" fillId="0" borderId="0" xfId="1" applyFont="1" applyAlignment="1" applyProtection="1">
      <alignment horizontal="center" vertical="top" wrapText="1"/>
    </xf>
    <xf numFmtId="0" fontId="2" fillId="0" borderId="0" xfId="1" applyFont="1" applyAlignment="1" applyProtection="1">
      <alignment horizontal="center" vertical="center"/>
    </xf>
    <xf numFmtId="0" fontId="2" fillId="0" borderId="0" xfId="1" applyFont="1" applyAlignment="1" applyProtection="1">
      <alignment horizontal="center" vertical="center" wrapText="1"/>
    </xf>
    <xf numFmtId="0" fontId="2" fillId="0" borderId="10" xfId="1" applyFont="1" applyBorder="1" applyProtection="1"/>
    <xf numFmtId="0" fontId="2" fillId="0" borderId="11" xfId="1" applyFont="1" applyBorder="1" applyProtection="1"/>
    <xf numFmtId="0" fontId="1" fillId="0" borderId="11" xfId="1" applyBorder="1" applyProtection="1"/>
    <xf numFmtId="0" fontId="2" fillId="0" borderId="12" xfId="1" applyFont="1" applyBorder="1" applyProtection="1"/>
    <xf numFmtId="0" fontId="3" fillId="0" borderId="0" xfId="1" applyFont="1" applyAlignment="1" applyProtection="1">
      <alignment horizontal="center" vertical="center" wrapText="1"/>
    </xf>
    <xf numFmtId="0" fontId="2" fillId="0" borderId="13" xfId="1" applyFont="1" applyBorder="1" applyProtection="1"/>
    <xf numFmtId="0" fontId="2" fillId="0" borderId="0" xfId="1" applyFont="1" applyAlignment="1" applyProtection="1">
      <alignment wrapText="1"/>
    </xf>
    <xf numFmtId="0" fontId="2" fillId="0" borderId="0" xfId="1" applyFont="1" applyAlignment="1" applyProtection="1">
      <alignment horizontal="right" vertical="top"/>
    </xf>
    <xf numFmtId="0" fontId="2" fillId="0" borderId="0" xfId="1" applyFont="1" applyAlignment="1" applyProtection="1">
      <alignment horizontal="left" vertical="center" wrapText="1"/>
    </xf>
    <xf numFmtId="0" fontId="2" fillId="0" borderId="0" xfId="1" applyFont="1" applyAlignment="1" applyProtection="1">
      <alignment horizontal="center" vertical="top"/>
    </xf>
    <xf numFmtId="0" fontId="3" fillId="0" borderId="0" xfId="1" applyFont="1" applyAlignment="1" applyProtection="1">
      <alignment horizontal="center" vertical="center"/>
    </xf>
    <xf numFmtId="0" fontId="10" fillId="0" borderId="0" xfId="0" applyFont="1" applyAlignment="1" applyProtection="1">
      <alignment horizontal="left" wrapText="1"/>
    </xf>
    <xf numFmtId="0" fontId="10" fillId="0" borderId="8" xfId="0" applyFont="1" applyBorder="1" applyProtection="1"/>
    <xf numFmtId="0" fontId="13" fillId="0" borderId="19" xfId="0" applyFont="1" applyBorder="1" applyAlignment="1" applyProtection="1">
      <alignment horizontal="center" vertical="center" wrapText="1"/>
    </xf>
    <xf numFmtId="0" fontId="2" fillId="0" borderId="0" xfId="0" applyFont="1" applyProtection="1"/>
    <xf numFmtId="0" fontId="10" fillId="0" borderId="22" xfId="0" applyFont="1" applyBorder="1" applyAlignment="1" applyProtection="1">
      <alignment horizontal="left" wrapText="1"/>
    </xf>
    <xf numFmtId="0" fontId="10" fillId="3" borderId="22" xfId="0" applyFont="1" applyFill="1" applyBorder="1" applyProtection="1"/>
    <xf numFmtId="0" fontId="2" fillId="0" borderId="0" xfId="0" applyFont="1" applyAlignment="1" applyProtection="1">
      <alignment horizontal="center" vertical="center" wrapText="1"/>
    </xf>
    <xf numFmtId="0" fontId="15" fillId="0" borderId="16" xfId="0" applyFont="1" applyBorder="1" applyAlignment="1" applyProtection="1">
      <alignment horizontal="center" vertical="center" wrapText="1"/>
    </xf>
    <xf numFmtId="0" fontId="2" fillId="0" borderId="16" xfId="0" applyFont="1" applyBorder="1" applyAlignment="1" applyProtection="1">
      <alignment horizontal="center" vertical="center" wrapText="1"/>
    </xf>
    <xf numFmtId="14" fontId="2" fillId="0" borderId="16" xfId="0" applyNumberFormat="1" applyFont="1" applyBorder="1" applyAlignment="1" applyProtection="1">
      <alignment horizontal="center" vertical="center" wrapText="1"/>
    </xf>
    <xf numFmtId="164" fontId="2" fillId="0" borderId="16" xfId="0" applyNumberFormat="1" applyFont="1" applyBorder="1" applyAlignment="1" applyProtection="1">
      <alignment horizontal="center" vertical="center" wrapText="1"/>
    </xf>
    <xf numFmtId="0" fontId="2" fillId="0" borderId="0" xfId="0" applyFont="1" applyAlignment="1" applyProtection="1">
      <alignment wrapText="1"/>
    </xf>
    <xf numFmtId="0" fontId="2" fillId="0" borderId="16" xfId="0" applyFont="1" applyBorder="1" applyAlignment="1" applyProtection="1">
      <alignment horizontal="center" vertical="center" wrapText="1"/>
      <protection locked="0"/>
    </xf>
    <xf numFmtId="0" fontId="0" fillId="0" borderId="0" xfId="0" applyProtection="1"/>
    <xf numFmtId="0" fontId="7" fillId="4" borderId="16" xfId="2" applyFont="1" applyFill="1" applyBorder="1" applyAlignment="1" applyProtection="1">
      <alignment vertical="center" wrapText="1"/>
      <protection locked="0"/>
    </xf>
    <xf numFmtId="164" fontId="2" fillId="5" borderId="16" xfId="0" applyNumberFormat="1" applyFont="1" applyFill="1" applyBorder="1" applyAlignment="1" applyProtection="1">
      <alignment horizontal="center" vertical="center" wrapText="1"/>
    </xf>
    <xf numFmtId="0" fontId="6" fillId="5" borderId="16" xfId="0" applyFont="1" applyFill="1" applyBorder="1" applyProtection="1"/>
    <xf numFmtId="0" fontId="2" fillId="0" borderId="24" xfId="0" applyFont="1" applyBorder="1" applyAlignment="1" applyProtection="1">
      <alignment horizontal="left" vertical="top" wrapText="1"/>
      <protection locked="0"/>
    </xf>
    <xf numFmtId="0" fontId="5" fillId="0" borderId="24" xfId="0" applyFont="1" applyBorder="1" applyAlignment="1" applyProtection="1">
      <alignment horizontal="left" vertical="top" wrapText="1"/>
      <protection locked="0"/>
    </xf>
    <xf numFmtId="0" fontId="2" fillId="0" borderId="24" xfId="0" applyFont="1" applyBorder="1" applyAlignment="1" applyProtection="1">
      <alignment vertical="top" wrapText="1"/>
      <protection locked="0"/>
    </xf>
    <xf numFmtId="14" fontId="2" fillId="0" borderId="16" xfId="0" applyNumberFormat="1" applyFont="1" applyBorder="1" applyAlignment="1" applyProtection="1">
      <alignment horizontal="center" vertical="center" wrapText="1"/>
      <protection locked="0"/>
    </xf>
    <xf numFmtId="164" fontId="2" fillId="0" borderId="16" xfId="0" applyNumberFormat="1" applyFont="1" applyBorder="1" applyAlignment="1" applyProtection="1">
      <alignment horizontal="center" vertical="center" wrapText="1"/>
      <protection locked="0"/>
    </xf>
    <xf numFmtId="14" fontId="5" fillId="0" borderId="24" xfId="0" applyNumberFormat="1" applyFont="1" applyBorder="1" applyAlignment="1" applyProtection="1">
      <alignment horizontal="center" vertical="top" wrapText="1"/>
      <protection locked="0"/>
    </xf>
    <xf numFmtId="0" fontId="2" fillId="0" borderId="11" xfId="1" applyFont="1" applyBorder="1" applyAlignment="1" applyProtection="1">
      <alignment horizontal="center" vertical="top"/>
    </xf>
    <xf numFmtId="0" fontId="10" fillId="0" borderId="11" xfId="0" applyFont="1" applyBorder="1" applyProtection="1"/>
    <xf numFmtId="0" fontId="3" fillId="0" borderId="1" xfId="1" applyFont="1" applyBorder="1" applyAlignment="1" applyProtection="1">
      <alignment horizontal="center" vertical="center"/>
    </xf>
    <xf numFmtId="0" fontId="10" fillId="0" borderId="2" xfId="0" applyFont="1" applyBorder="1" applyProtection="1"/>
    <xf numFmtId="0" fontId="10" fillId="0" borderId="3" xfId="0" applyFont="1" applyBorder="1" applyProtection="1"/>
    <xf numFmtId="0" fontId="2" fillId="0" borderId="1" xfId="1" applyFont="1" applyBorder="1" applyAlignment="1" applyProtection="1">
      <alignment horizontal="center" vertical="center"/>
    </xf>
    <xf numFmtId="0" fontId="3" fillId="0" borderId="4" xfId="1" applyFont="1" applyBorder="1" applyAlignment="1" applyProtection="1">
      <alignment horizontal="center" vertical="center" wrapText="1"/>
    </xf>
    <xf numFmtId="0" fontId="10" fillId="0" borderId="5" xfId="0" applyFont="1" applyBorder="1" applyProtection="1"/>
    <xf numFmtId="0" fontId="10" fillId="0" borderId="6" xfId="0" applyFont="1" applyBorder="1" applyProtection="1"/>
    <xf numFmtId="0" fontId="10" fillId="0" borderId="7" xfId="0" applyFont="1" applyBorder="1" applyProtection="1"/>
    <xf numFmtId="0" fontId="2" fillId="0" borderId="0" xfId="1" applyFont="1" applyProtection="1"/>
    <xf numFmtId="0" fontId="10" fillId="0" borderId="8" xfId="0" applyFont="1" applyBorder="1" applyProtection="1"/>
    <xf numFmtId="0" fontId="3" fillId="0" borderId="9" xfId="1" applyFont="1" applyBorder="1" applyAlignment="1" applyProtection="1">
      <alignment horizontal="center"/>
    </xf>
    <xf numFmtId="0" fontId="2" fillId="0" borderId="18" xfId="1" applyFont="1" applyBorder="1" applyAlignment="1" applyProtection="1">
      <alignment horizontal="left" vertical="center" wrapText="1"/>
    </xf>
    <xf numFmtId="0" fontId="10" fillId="0" borderId="18" xfId="0" applyFont="1" applyBorder="1" applyProtection="1"/>
    <xf numFmtId="0" fontId="2" fillId="0" borderId="16" xfId="0" applyFont="1" applyBorder="1" applyAlignment="1" applyProtection="1">
      <alignment horizontal="center" vertical="center" wrapText="1"/>
    </xf>
    <xf numFmtId="0" fontId="11" fillId="0" borderId="16" xfId="0" applyFont="1" applyBorder="1" applyAlignment="1" applyProtection="1">
      <alignment horizontal="center" vertical="center" wrapText="1"/>
    </xf>
    <xf numFmtId="0" fontId="2" fillId="0" borderId="1" xfId="1" applyFont="1" applyBorder="1" applyAlignment="1" applyProtection="1">
      <alignment horizontal="center" vertical="top"/>
    </xf>
    <xf numFmtId="0" fontId="2" fillId="0" borderId="5" xfId="1" applyFont="1" applyBorder="1" applyAlignment="1" applyProtection="1">
      <alignment horizontal="center"/>
    </xf>
    <xf numFmtId="14" fontId="2" fillId="0" borderId="1" xfId="1" applyNumberFormat="1" applyFont="1" applyBorder="1" applyAlignment="1" applyProtection="1">
      <alignment horizontal="center" vertical="center" wrapText="1"/>
    </xf>
    <xf numFmtId="0" fontId="10" fillId="0" borderId="10" xfId="0" applyFont="1" applyBorder="1" applyProtection="1"/>
    <xf numFmtId="0" fontId="10" fillId="0" borderId="12" xfId="0" applyFont="1" applyBorder="1" applyProtection="1"/>
    <xf numFmtId="0" fontId="2" fillId="0" borderId="11" xfId="1" applyFont="1" applyBorder="1" applyAlignment="1" applyProtection="1">
      <alignment horizontal="center"/>
    </xf>
    <xf numFmtId="1" fontId="2" fillId="6" borderId="16" xfId="0" applyNumberFormat="1" applyFont="1" applyFill="1" applyBorder="1" applyProtection="1">
      <protection locked="0"/>
    </xf>
    <xf numFmtId="1" fontId="2" fillId="0" borderId="16" xfId="0" applyNumberFormat="1" applyFont="1" applyBorder="1" applyAlignment="1" applyProtection="1">
      <alignment horizontal="center" vertical="center" wrapText="1"/>
    </xf>
    <xf numFmtId="0" fontId="3" fillId="0" borderId="16" xfId="1" applyFont="1" applyBorder="1" applyAlignment="1" applyProtection="1">
      <alignment horizontal="center" vertical="center" wrapText="1"/>
    </xf>
    <xf numFmtId="0" fontId="10" fillId="0" borderId="16" xfId="0" applyFont="1" applyBorder="1" applyProtection="1"/>
    <xf numFmtId="1" fontId="3" fillId="0" borderId="16" xfId="1" applyNumberFormat="1" applyFont="1" applyBorder="1" applyAlignment="1" applyProtection="1">
      <alignment horizontal="center" vertical="center"/>
    </xf>
    <xf numFmtId="1" fontId="10" fillId="0" borderId="16" xfId="0" applyNumberFormat="1" applyFont="1" applyBorder="1" applyProtection="1"/>
    <xf numFmtId="0" fontId="15" fillId="0" borderId="16" xfId="0" applyFont="1" applyBorder="1" applyAlignment="1" applyProtection="1">
      <alignment horizontal="center" vertical="center" wrapText="1"/>
    </xf>
    <xf numFmtId="0" fontId="10" fillId="0" borderId="23" xfId="0" applyFont="1" applyBorder="1" applyProtection="1"/>
    <xf numFmtId="0" fontId="13" fillId="0" borderId="8" xfId="0" applyFont="1" applyBorder="1" applyAlignment="1" applyProtection="1">
      <alignment horizontal="center" vertical="center" wrapText="1"/>
    </xf>
    <xf numFmtId="0" fontId="0" fillId="0" borderId="0" xfId="0" applyAlignment="1" applyProtection="1">
      <alignment horizontal="center" wrapText="1"/>
    </xf>
    <xf numFmtId="0" fontId="14" fillId="3" borderId="22" xfId="0" applyFont="1" applyFill="1" applyBorder="1" applyAlignment="1" applyProtection="1">
      <alignment horizontal="center" vertical="center" wrapText="1"/>
    </xf>
    <xf numFmtId="0" fontId="0" fillId="0" borderId="22" xfId="0" applyBorder="1" applyAlignment="1" applyProtection="1">
      <alignment horizontal="center" wrapText="1"/>
    </xf>
    <xf numFmtId="14" fontId="13" fillId="0" borderId="20" xfId="0" applyNumberFormat="1" applyFont="1" applyBorder="1" applyAlignment="1" applyProtection="1">
      <alignment horizontal="center" vertical="center" wrapText="1"/>
    </xf>
    <xf numFmtId="0" fontId="10" fillId="0" borderId="21" xfId="0" applyFont="1" applyBorder="1" applyProtection="1"/>
    <xf numFmtId="0" fontId="15" fillId="0" borderId="14" xfId="0" applyFont="1" applyBorder="1" applyAlignment="1" applyProtection="1">
      <alignment horizontal="center" vertical="center" wrapText="1"/>
    </xf>
    <xf numFmtId="0" fontId="10" fillId="0" borderId="15" xfId="0" applyFont="1" applyBorder="1" applyProtection="1"/>
    <xf numFmtId="0" fontId="10" fillId="0" borderId="17" xfId="0" applyFont="1" applyBorder="1" applyProtection="1"/>
  </cellXfs>
  <cellStyles count="3">
    <cellStyle name="Обычный" xfId="0" builtinId="0"/>
    <cellStyle name="Обычный 2" xfId="1" xr:uid="{00000000-0005-0000-0000-000001000000}"/>
    <cellStyle name="Обычный 3"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OCIOCENTER/Downloads/Telegram%20Desktop/&#1048;&#1053;&#1060;&#1054;&#1056;&#1052;&#1040;&#1062;&#1048;&#1071;_&#1054;_&#1056;&#1045;&#1040;&#1051;&#1048;&#1047;&#1040;&#1062;&#1048;&#1048;_&#1055;&#1056;&#1054;&#1045;&#1050;&#1058;&#1054;&#1042;_&#1042;_&#1056;&#1040;&#1052;&#1050;&#1040;&#1061;_&#1056;&#1045;&#1040;&#1051;&#1048;&#1047;&#1040;&#1062;&#1048;&#1048;_&#1055;&#1056;&#1054;&#1043;&#1056;&#1040;&#1052;&#1052;&#1067;_&#1056;&#1040;&#1047;&#1042;&#1048;&#1058;&#1048;&#107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Общая информация"/>
      <sheetName val="Политики-Страт проекты"/>
      <sheetName val="Тематика проекта"/>
      <sheetName val="Статус проекта"/>
      <sheetName val="Мероприятия п.5"/>
    </sheetNames>
    <sheetDataSet>
      <sheetData sheetId="0" refreshError="1"/>
      <sheetData sheetId="1" refreshError="1"/>
      <sheetData sheetId="2">
        <row r="1">
          <cell r="A1" t="str">
            <v>Образовательная политика</v>
          </cell>
        </row>
        <row r="2">
          <cell r="A2" t="str">
            <v>Обеспечение условий для формирования цифровых компетенций и навыков использования цифровых технологий у обучающихся, в том числе студентов ИТ-специальностей</v>
          </cell>
        </row>
        <row r="3">
          <cell r="A3" t="str">
            <v>Научно-исследовательская политика</v>
          </cell>
        </row>
        <row r="4">
          <cell r="A4" t="str">
            <v>Политика в области инноваций и коммерциализации разработок</v>
          </cell>
        </row>
        <row r="5">
          <cell r="A5" t="str">
            <v>Молодежная политика</v>
          </cell>
        </row>
        <row r="6">
          <cell r="A6" t="str">
            <v>Политика управления человеческим капиталом</v>
          </cell>
        </row>
        <row r="7">
          <cell r="A7" t="str">
            <v>Кампусная и инфраструктурная политика</v>
          </cell>
        </row>
        <row r="8">
          <cell r="A8" t="str">
            <v>Система управления университетом</v>
          </cell>
        </row>
        <row r="9">
          <cell r="A9" t="str">
            <v>Финансовая модель университета</v>
          </cell>
        </row>
        <row r="10">
          <cell r="A10" t="str">
            <v>Политика в области цифровой трансформации</v>
          </cell>
        </row>
        <row r="11">
          <cell r="A11" t="str">
            <v>Политика в области открытых данных</v>
          </cell>
        </row>
        <row r="12">
          <cell r="A12" t="str">
            <v>Дополнительные направления развития</v>
          </cell>
        </row>
      </sheetData>
      <sheetData sheetId="3">
        <row r="1">
          <cell r="A1" t="str">
            <v>Естественные науки</v>
          </cell>
        </row>
        <row r="2">
          <cell r="A2" t="str">
            <v>Технические науки</v>
          </cell>
        </row>
        <row r="3">
          <cell r="A3" t="str">
            <v>Здравоохранение и медицинские науки</v>
          </cell>
        </row>
        <row r="4">
          <cell r="A4" t="str">
            <v>Сельскохозяйственные науки</v>
          </cell>
        </row>
        <row r="5">
          <cell r="A5" t="str">
            <v>Общественные науки</v>
          </cell>
        </row>
        <row r="6">
          <cell r="A6" t="str">
            <v>Гуманитарные науки</v>
          </cell>
        </row>
        <row r="7">
          <cell r="A7" t="str">
            <v>Оборона и безопасность государства</v>
          </cell>
        </row>
        <row r="8">
          <cell r="A8" t="str">
            <v>Иное</v>
          </cell>
        </row>
      </sheetData>
      <sheetData sheetId="4">
        <row r="1">
          <cell r="A1" t="str">
            <v>Реализуется</v>
          </cell>
        </row>
        <row r="2">
          <cell r="A2" t="str">
            <v>Завершен</v>
          </cell>
        </row>
      </sheetData>
      <sheetData sheetId="5">
        <row r="1">
          <cell r="A1" t="str">
            <v>а) подготовка кадров для приоритетных направлений научно-технологического развития Российской Федерации, субъектов Российской Федерации, отраслей экономики и социальной сферы;</v>
          </cell>
        </row>
        <row r="2">
          <cell r="A2" t="str">
            <v>б) развитие и реализация прорывных научных исследований и разработок, в том числе получение по итогам прикладных научных исследований и (или) экспериментальных разработок результатов интеллектуальной деятельности, охраняемых в соответствии с Гражданским кодексом Российской Федерации;</v>
          </cell>
        </row>
        <row r="3">
          <cell r="A3" t="str">
            <v>в) внедрение в экономику и социальную сферу высоких технологий, коммерциализация результатов интеллектуальной деятельности и трансфер технологий, а также создание студенческих технопарков и бизнес-инкубаторов;</v>
          </cell>
        </row>
        <row r="4">
          <cell r="A4" t="str">
            <v>г) обновление, разработка и внедрение новых образовательных программ высшего образования и дополнительных профессиональных программ в интересах научно-технологического развития Российской Федерации, субъектов Российской Федерации, отраслей экономики и социальной сферы;</v>
          </cell>
        </row>
        <row r="5">
          <cell r="A5" t="str">
            <v>д) реализация образовательных программ высшего образования в сетевой форме, реализация творческих и социально-гуманитарных проектов с участием университетов, научных и других организаций реального сектора экономики и социальной сферы;</v>
          </cell>
        </row>
        <row r="6">
          <cell r="A6" t="str">
            <v>е) развитие материально-технических условий осуществления образовательной, научной, творческой, социально-гуманитарной деятельности университетов, включая обновление приборной базы университетов;</v>
          </cell>
        </row>
        <row r="7">
          <cell r="A7" t="str">
            <v>ж) развитие кадрового потенциала системы высшего образования, сектора исследований и разработок посредством обеспечения воспроизводства управленческих и научно-педагогических кадров, привлечение в университеты ведущих ученых и специалистов-практиков;</v>
          </cell>
        </row>
        <row r="8">
          <cell r="A8" t="str">
            <v>з) реализация программ внутрироссийской и международной академической мобильности научно-педагогических работников и обучающихся, в том числе в целях проведения совместных научных исследований, реализации творческих и социально-гуманитарных проектов;</v>
          </cell>
        </row>
        <row r="9">
          <cell r="A9" t="str">
            <v>и) реализация мер по совершенствованию научно-исследовательской деятельности в магистратуре, аспирантуре и докторантуре;</v>
          </cell>
        </row>
        <row r="10">
          <cell r="A10" t="str">
            <v>к) продвижение образовательных программ и результатов научно-исследовательских и опытно-конструкторских работ;</v>
          </cell>
        </row>
        <row r="11">
          <cell r="A11" t="str">
            <v>л) привлечение иностранных граждан для обучения в университетах и содействие трудоустройству лучших из них в Российской Федерации;</v>
          </cell>
        </row>
        <row r="12">
          <cell r="A12" t="str">
            <v>м) содействие трудоустройству выпускников университетов в секторе исследований и разработок и высокотехнологичных отраслях экономики;</v>
          </cell>
        </row>
        <row r="13">
          <cell r="A13" t="str">
            <v>н) объединение с университетами и (или) научными организациями независимо от их ведомственной принадлежности;</v>
          </cell>
        </row>
        <row r="14">
          <cell r="A14" t="str">
            <v>о) цифровая трансформация университетов и научных организаций;</v>
          </cell>
        </row>
        <row r="15">
          <cell r="A15" t="str">
            <v>п) вовлечение обучающихся в научно-исследовательские и опытно-конструкторские и (или) инновационные работы и (или) социально ориентированные проекты, а также осуществление поддержки обучающихся;</v>
          </cell>
        </row>
        <row r="16">
          <cell r="A16" t="str">
            <v>р) реализация новых творческих, социально-гуманитарных проектов;</v>
          </cell>
        </row>
        <row r="17">
          <cell r="A17" t="str">
            <v>с) тиражирование лучших практик университета в других университетах, не являющихся участниками программы "Приоритет-2030";</v>
          </cell>
        </row>
        <row r="18">
          <cell r="A18" t="str">
            <v>т) реализация мер по поддержке молодых научно-педагогических работников.</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2"/>
  <dimension ref="A1:IW22"/>
  <sheetViews>
    <sheetView tabSelected="1" zoomScale="130" zoomScaleNormal="130" workbookViewId="0">
      <selection activeCell="K20" sqref="A20:R20"/>
    </sheetView>
  </sheetViews>
  <sheetFormatPr defaultColWidth="9.109375" defaultRowHeight="13.2" x14ac:dyDescent="0.25"/>
  <cols>
    <col min="1" max="18" width="1.88671875" style="14" customWidth="1"/>
    <col min="19" max="257" width="0.88671875" style="14" customWidth="1"/>
    <col min="258" max="1025" width="0.88671875" style="17" customWidth="1"/>
    <col min="1026" max="16384" width="9.109375" style="17"/>
  </cols>
  <sheetData>
    <row r="1" spans="1:161" ht="15" thickBot="1" x14ac:dyDescent="0.35">
      <c r="S1" s="57" t="s">
        <v>0</v>
      </c>
      <c r="T1" s="58"/>
      <c r="U1" s="58"/>
      <c r="V1" s="58"/>
      <c r="W1" s="58"/>
      <c r="X1" s="58"/>
      <c r="Y1" s="58"/>
      <c r="Z1" s="58"/>
      <c r="AA1" s="58"/>
      <c r="AB1" s="58"/>
      <c r="AC1" s="58"/>
      <c r="AD1" s="58"/>
      <c r="AE1" s="58"/>
      <c r="AF1" s="58"/>
      <c r="AG1" s="58"/>
      <c r="AH1" s="58"/>
      <c r="AI1" s="58"/>
      <c r="AJ1" s="58"/>
      <c r="AK1" s="58"/>
      <c r="AL1" s="58"/>
      <c r="AM1" s="58"/>
      <c r="AN1" s="58"/>
      <c r="AO1" s="58"/>
      <c r="AP1" s="58"/>
      <c r="AQ1" s="58"/>
      <c r="AR1" s="58"/>
      <c r="AS1" s="58"/>
      <c r="AT1" s="58"/>
      <c r="AU1" s="58"/>
      <c r="AV1" s="58"/>
      <c r="AW1" s="58"/>
      <c r="AX1" s="58"/>
      <c r="AY1" s="58"/>
      <c r="AZ1" s="58"/>
      <c r="BA1" s="58"/>
      <c r="BB1" s="58"/>
      <c r="BC1" s="58"/>
      <c r="BD1" s="58"/>
      <c r="BE1" s="58"/>
      <c r="BF1" s="58"/>
      <c r="BG1" s="58"/>
      <c r="BH1" s="58"/>
      <c r="BI1" s="58"/>
      <c r="BJ1" s="58"/>
      <c r="BK1" s="58"/>
      <c r="BL1" s="58"/>
      <c r="BM1" s="58"/>
      <c r="BN1" s="58"/>
      <c r="BO1" s="58"/>
      <c r="BP1" s="58"/>
      <c r="BQ1" s="58"/>
      <c r="BR1" s="58"/>
      <c r="BS1" s="58"/>
      <c r="BT1" s="58"/>
      <c r="BU1" s="58"/>
      <c r="BV1" s="58"/>
      <c r="BW1" s="58"/>
      <c r="BX1" s="58"/>
      <c r="BY1" s="58"/>
      <c r="BZ1" s="58"/>
      <c r="CA1" s="58"/>
      <c r="CB1" s="58"/>
      <c r="CC1" s="58"/>
      <c r="CD1" s="58"/>
      <c r="CE1" s="58"/>
      <c r="CF1" s="58"/>
      <c r="CG1" s="58"/>
      <c r="CH1" s="58"/>
      <c r="CI1" s="58"/>
      <c r="CJ1" s="58"/>
      <c r="CK1" s="58"/>
      <c r="CL1" s="58"/>
      <c r="CM1" s="58"/>
      <c r="CN1" s="58"/>
      <c r="CO1" s="58"/>
      <c r="CP1" s="58"/>
      <c r="CQ1" s="58"/>
      <c r="CR1" s="58"/>
      <c r="CS1" s="58"/>
      <c r="CT1" s="58"/>
      <c r="CU1" s="58"/>
      <c r="CV1" s="58"/>
      <c r="CW1" s="58"/>
      <c r="CX1" s="58"/>
      <c r="CY1" s="58"/>
      <c r="CZ1" s="58"/>
      <c r="DA1" s="58"/>
      <c r="DB1" s="58"/>
      <c r="DC1" s="58"/>
      <c r="DD1" s="58"/>
      <c r="DE1" s="58"/>
      <c r="DF1" s="58"/>
      <c r="DG1" s="58"/>
      <c r="DH1" s="58"/>
      <c r="DI1" s="58"/>
      <c r="DJ1" s="58"/>
      <c r="DK1" s="58"/>
      <c r="DL1" s="58"/>
      <c r="DM1" s="58"/>
      <c r="DN1" s="58"/>
      <c r="DO1" s="58"/>
      <c r="DP1" s="58"/>
      <c r="DQ1" s="58"/>
      <c r="DR1" s="58"/>
      <c r="DS1" s="58"/>
      <c r="DT1" s="58"/>
      <c r="DU1" s="58"/>
      <c r="DV1" s="58"/>
      <c r="DW1" s="58"/>
      <c r="DX1" s="58"/>
      <c r="DY1" s="58"/>
      <c r="DZ1" s="58"/>
      <c r="EA1" s="58"/>
      <c r="EB1" s="58"/>
      <c r="EC1" s="58"/>
      <c r="ED1" s="58"/>
      <c r="EE1" s="58"/>
      <c r="EF1" s="58"/>
      <c r="EG1" s="58"/>
      <c r="EH1" s="59"/>
      <c r="EL1" s="15"/>
      <c r="EM1" s="15"/>
      <c r="EN1" s="15"/>
      <c r="EO1" s="15"/>
      <c r="EP1" s="15"/>
      <c r="EQ1" s="15"/>
      <c r="ER1" s="15"/>
      <c r="ES1" s="15"/>
      <c r="ET1" s="15"/>
      <c r="EU1" s="15"/>
      <c r="EV1" s="15"/>
      <c r="EW1" s="15"/>
      <c r="EX1" s="15"/>
      <c r="EY1" s="15"/>
      <c r="EZ1" s="15"/>
      <c r="FA1" s="15"/>
      <c r="FB1" s="15"/>
      <c r="FC1" s="15"/>
      <c r="FD1" s="15"/>
      <c r="FE1" s="16"/>
    </row>
    <row r="2" spans="1:161" ht="13.8" thickBot="1" x14ac:dyDescent="0.3">
      <c r="EL2" s="15"/>
      <c r="EM2" s="15"/>
      <c r="EN2" s="15"/>
      <c r="EO2" s="15"/>
      <c r="EP2" s="15"/>
      <c r="EQ2" s="15"/>
      <c r="ER2" s="15"/>
      <c r="ES2" s="15"/>
      <c r="ET2" s="15"/>
      <c r="EU2" s="15"/>
      <c r="EV2" s="15"/>
      <c r="EW2" s="15"/>
      <c r="EX2" s="15"/>
      <c r="EY2" s="15"/>
      <c r="EZ2" s="15"/>
      <c r="FA2" s="15"/>
      <c r="FB2" s="15"/>
      <c r="FC2" s="15"/>
      <c r="FD2" s="15"/>
      <c r="FE2" s="16"/>
    </row>
    <row r="3" spans="1:161" ht="15" thickBot="1" x14ac:dyDescent="0.35">
      <c r="S3" s="60" t="s">
        <v>1</v>
      </c>
      <c r="T3" s="58"/>
      <c r="U3" s="58"/>
      <c r="V3" s="58"/>
      <c r="W3" s="58"/>
      <c r="X3" s="58"/>
      <c r="Y3" s="58"/>
      <c r="Z3" s="58"/>
      <c r="AA3" s="58"/>
      <c r="AB3" s="58"/>
      <c r="AC3" s="58"/>
      <c r="AD3" s="58"/>
      <c r="AE3" s="58"/>
      <c r="AF3" s="58"/>
      <c r="AG3" s="58"/>
      <c r="AH3" s="58"/>
      <c r="AI3" s="58"/>
      <c r="AJ3" s="58"/>
      <c r="AK3" s="58"/>
      <c r="AL3" s="58"/>
      <c r="AM3" s="58"/>
      <c r="AN3" s="58"/>
      <c r="AO3" s="58"/>
      <c r="AP3" s="58"/>
      <c r="AQ3" s="58"/>
      <c r="AR3" s="58"/>
      <c r="AS3" s="58"/>
      <c r="AT3" s="58"/>
      <c r="AU3" s="58"/>
      <c r="AV3" s="58"/>
      <c r="AW3" s="58"/>
      <c r="AX3" s="58"/>
      <c r="AY3" s="58"/>
      <c r="AZ3" s="58"/>
      <c r="BA3" s="58"/>
      <c r="BB3" s="58"/>
      <c r="BC3" s="58"/>
      <c r="BD3" s="58"/>
      <c r="BE3" s="58"/>
      <c r="BF3" s="58"/>
      <c r="BG3" s="58"/>
      <c r="BH3" s="58"/>
      <c r="BI3" s="58"/>
      <c r="BJ3" s="58"/>
      <c r="BK3" s="58"/>
      <c r="BL3" s="58"/>
      <c r="BM3" s="58"/>
      <c r="BN3" s="58"/>
      <c r="BO3" s="58"/>
      <c r="BP3" s="58"/>
      <c r="BQ3" s="58"/>
      <c r="BR3" s="58"/>
      <c r="BS3" s="58"/>
      <c r="BT3" s="58"/>
      <c r="BU3" s="58"/>
      <c r="BV3" s="58"/>
      <c r="BW3" s="58"/>
      <c r="BX3" s="58"/>
      <c r="BY3" s="58"/>
      <c r="BZ3" s="58"/>
      <c r="CA3" s="58"/>
      <c r="CB3" s="58"/>
      <c r="CC3" s="58"/>
      <c r="CD3" s="58"/>
      <c r="CE3" s="58"/>
      <c r="CF3" s="58"/>
      <c r="CG3" s="58"/>
      <c r="CH3" s="58"/>
      <c r="CI3" s="58"/>
      <c r="CJ3" s="58"/>
      <c r="CK3" s="58"/>
      <c r="CL3" s="58"/>
      <c r="CM3" s="58"/>
      <c r="CN3" s="58"/>
      <c r="CO3" s="58"/>
      <c r="CP3" s="58"/>
      <c r="CQ3" s="58"/>
      <c r="CR3" s="58"/>
      <c r="CS3" s="58"/>
      <c r="CT3" s="58"/>
      <c r="CU3" s="58"/>
      <c r="CV3" s="58"/>
      <c r="CW3" s="58"/>
      <c r="CX3" s="58"/>
      <c r="CY3" s="58"/>
      <c r="CZ3" s="58"/>
      <c r="DA3" s="58"/>
      <c r="DB3" s="58"/>
      <c r="DC3" s="58"/>
      <c r="DD3" s="58"/>
      <c r="DE3" s="58"/>
      <c r="DF3" s="58"/>
      <c r="DG3" s="58"/>
      <c r="DH3" s="58"/>
      <c r="DI3" s="58"/>
      <c r="DJ3" s="58"/>
      <c r="DK3" s="58"/>
      <c r="DL3" s="58"/>
      <c r="DM3" s="58"/>
      <c r="DN3" s="58"/>
      <c r="DO3" s="58"/>
      <c r="DP3" s="58"/>
      <c r="DQ3" s="58"/>
      <c r="DR3" s="58"/>
      <c r="DS3" s="58"/>
      <c r="DT3" s="58"/>
      <c r="DU3" s="58"/>
      <c r="DV3" s="58"/>
      <c r="DW3" s="58"/>
      <c r="DX3" s="58"/>
      <c r="DY3" s="58"/>
      <c r="DZ3" s="58"/>
      <c r="EA3" s="58"/>
      <c r="EB3" s="58"/>
      <c r="EC3" s="58"/>
      <c r="ED3" s="58"/>
      <c r="EE3" s="58"/>
      <c r="EF3" s="58"/>
      <c r="EG3" s="58"/>
      <c r="EH3" s="59"/>
      <c r="EL3" s="15"/>
      <c r="EM3" s="15"/>
      <c r="EN3" s="15"/>
      <c r="EO3" s="15"/>
      <c r="EP3" s="15"/>
      <c r="EQ3" s="15"/>
      <c r="ER3" s="15"/>
      <c r="ES3" s="15"/>
      <c r="ET3" s="15"/>
      <c r="EU3" s="15"/>
      <c r="EV3" s="15"/>
      <c r="EW3" s="15"/>
      <c r="EX3" s="15"/>
      <c r="EY3" s="15"/>
      <c r="EZ3" s="15"/>
      <c r="FA3" s="15"/>
      <c r="FB3" s="15"/>
      <c r="FC3" s="15"/>
      <c r="FD3" s="15"/>
      <c r="FE3" s="18"/>
    </row>
    <row r="4" spans="1:161" ht="13.8" thickBot="1" x14ac:dyDescent="0.3">
      <c r="EL4" s="15"/>
      <c r="EM4" s="15"/>
      <c r="EN4" s="15"/>
      <c r="EO4" s="15"/>
      <c r="EP4" s="15"/>
      <c r="EQ4" s="15"/>
      <c r="ER4" s="15"/>
      <c r="ES4" s="15"/>
      <c r="ET4" s="15"/>
      <c r="EU4" s="15"/>
      <c r="EV4" s="15"/>
      <c r="EW4" s="15"/>
      <c r="EX4" s="15"/>
      <c r="EY4" s="15"/>
      <c r="EZ4" s="15"/>
      <c r="FA4" s="15"/>
      <c r="FB4" s="15"/>
      <c r="FC4" s="15"/>
      <c r="FD4" s="15"/>
    </row>
    <row r="5" spans="1:161" ht="15" thickBot="1" x14ac:dyDescent="0.35">
      <c r="S5" s="60" t="s">
        <v>2</v>
      </c>
      <c r="T5" s="58"/>
      <c r="U5" s="58"/>
      <c r="V5" s="58"/>
      <c r="W5" s="58"/>
      <c r="X5" s="58"/>
      <c r="Y5" s="58"/>
      <c r="Z5" s="58"/>
      <c r="AA5" s="58"/>
      <c r="AB5" s="58"/>
      <c r="AC5" s="58"/>
      <c r="AD5" s="58"/>
      <c r="AE5" s="58"/>
      <c r="AF5" s="58"/>
      <c r="AG5" s="58"/>
      <c r="AH5" s="58"/>
      <c r="AI5" s="58"/>
      <c r="AJ5" s="58"/>
      <c r="AK5" s="58"/>
      <c r="AL5" s="58"/>
      <c r="AM5" s="58"/>
      <c r="AN5" s="58"/>
      <c r="AO5" s="58"/>
      <c r="AP5" s="58"/>
      <c r="AQ5" s="58"/>
      <c r="AR5" s="58"/>
      <c r="AS5" s="58"/>
      <c r="AT5" s="58"/>
      <c r="AU5" s="58"/>
      <c r="AV5" s="58"/>
      <c r="AW5" s="58"/>
      <c r="AX5" s="58"/>
      <c r="AY5" s="58"/>
      <c r="AZ5" s="58"/>
      <c r="BA5" s="58"/>
      <c r="BB5" s="58"/>
      <c r="BC5" s="58"/>
      <c r="BD5" s="58"/>
      <c r="BE5" s="58"/>
      <c r="BF5" s="58"/>
      <c r="BG5" s="58"/>
      <c r="BH5" s="58"/>
      <c r="BI5" s="58"/>
      <c r="BJ5" s="58"/>
      <c r="BK5" s="58"/>
      <c r="BL5" s="58"/>
      <c r="BM5" s="58"/>
      <c r="BN5" s="58"/>
      <c r="BO5" s="58"/>
      <c r="BP5" s="58"/>
      <c r="BQ5" s="58"/>
      <c r="BR5" s="58"/>
      <c r="BS5" s="58"/>
      <c r="BT5" s="58"/>
      <c r="BU5" s="58"/>
      <c r="BV5" s="58"/>
      <c r="BW5" s="58"/>
      <c r="BX5" s="58"/>
      <c r="BY5" s="58"/>
      <c r="BZ5" s="58"/>
      <c r="CA5" s="58"/>
      <c r="CB5" s="58"/>
      <c r="CC5" s="58"/>
      <c r="CD5" s="58"/>
      <c r="CE5" s="58"/>
      <c r="CF5" s="58"/>
      <c r="CG5" s="58"/>
      <c r="CH5" s="58"/>
      <c r="CI5" s="58"/>
      <c r="CJ5" s="58"/>
      <c r="CK5" s="58"/>
      <c r="CL5" s="58"/>
      <c r="CM5" s="58"/>
      <c r="CN5" s="58"/>
      <c r="CO5" s="58"/>
      <c r="CP5" s="58"/>
      <c r="CQ5" s="58"/>
      <c r="CR5" s="58"/>
      <c r="CS5" s="58"/>
      <c r="CT5" s="58"/>
      <c r="CU5" s="58"/>
      <c r="CV5" s="58"/>
      <c r="CW5" s="58"/>
      <c r="CX5" s="58"/>
      <c r="CY5" s="58"/>
      <c r="CZ5" s="58"/>
      <c r="DA5" s="58"/>
      <c r="DB5" s="58"/>
      <c r="DC5" s="58"/>
      <c r="DD5" s="58"/>
      <c r="DE5" s="58"/>
      <c r="DF5" s="58"/>
      <c r="DG5" s="58"/>
      <c r="DH5" s="58"/>
      <c r="DI5" s="58"/>
      <c r="DJ5" s="58"/>
      <c r="DK5" s="58"/>
      <c r="DL5" s="58"/>
      <c r="DM5" s="58"/>
      <c r="DN5" s="58"/>
      <c r="DO5" s="58"/>
      <c r="DP5" s="58"/>
      <c r="DQ5" s="58"/>
      <c r="DR5" s="58"/>
      <c r="DS5" s="58"/>
      <c r="DT5" s="58"/>
      <c r="DU5" s="58"/>
      <c r="DV5" s="58"/>
      <c r="DW5" s="58"/>
      <c r="DX5" s="58"/>
      <c r="DY5" s="58"/>
      <c r="DZ5" s="58"/>
      <c r="EA5" s="58"/>
      <c r="EB5" s="58"/>
      <c r="EC5" s="58"/>
      <c r="ED5" s="58"/>
      <c r="EE5" s="58"/>
      <c r="EF5" s="58"/>
      <c r="EG5" s="58"/>
      <c r="EH5" s="59"/>
      <c r="EL5" s="15"/>
      <c r="EM5" s="15"/>
      <c r="EN5" s="15"/>
      <c r="EO5" s="15"/>
      <c r="EP5" s="15"/>
      <c r="EQ5" s="15"/>
      <c r="ER5" s="15"/>
      <c r="ES5" s="15"/>
      <c r="ET5" s="15"/>
      <c r="EU5" s="15"/>
      <c r="EV5" s="15"/>
      <c r="EW5" s="15"/>
      <c r="EX5" s="15"/>
      <c r="EY5" s="15"/>
      <c r="EZ5" s="15"/>
      <c r="FA5" s="15"/>
      <c r="FB5" s="15"/>
      <c r="FC5" s="15"/>
      <c r="FD5" s="15"/>
    </row>
    <row r="6" spans="1:161" ht="13.8" thickBot="1" x14ac:dyDescent="0.3">
      <c r="K6" s="19"/>
      <c r="L6" s="20"/>
      <c r="M6" s="20"/>
      <c r="N6" s="20"/>
      <c r="O6" s="20"/>
      <c r="P6" s="20"/>
      <c r="Q6" s="20"/>
      <c r="R6" s="20"/>
      <c r="EI6" s="20"/>
      <c r="EJ6" s="20"/>
      <c r="EK6" s="20"/>
      <c r="EL6" s="15"/>
      <c r="EM6" s="15"/>
      <c r="EN6" s="15"/>
      <c r="EO6" s="15"/>
      <c r="EP6" s="15"/>
      <c r="EQ6" s="15"/>
      <c r="ER6" s="15"/>
      <c r="ES6" s="15"/>
      <c r="ET6" s="15"/>
      <c r="EU6" s="15"/>
      <c r="EV6" s="15"/>
      <c r="EW6" s="15"/>
      <c r="EX6" s="15"/>
      <c r="EY6" s="15"/>
      <c r="EZ6" s="15"/>
      <c r="FA6" s="15"/>
      <c r="FB6" s="15"/>
      <c r="FC6" s="15"/>
      <c r="FD6" s="15"/>
    </row>
    <row r="7" spans="1:161" x14ac:dyDescent="0.25">
      <c r="AC7" s="61" t="s">
        <v>3</v>
      </c>
      <c r="AD7" s="62"/>
      <c r="AE7" s="62"/>
      <c r="AF7" s="62"/>
      <c r="AG7" s="62"/>
      <c r="AH7" s="62"/>
      <c r="AI7" s="62"/>
      <c r="AJ7" s="62"/>
      <c r="AK7" s="62"/>
      <c r="AL7" s="62"/>
      <c r="AM7" s="62"/>
      <c r="AN7" s="62"/>
      <c r="AO7" s="62"/>
      <c r="AP7" s="62"/>
      <c r="AQ7" s="62"/>
      <c r="AR7" s="62"/>
      <c r="AS7" s="62"/>
      <c r="AT7" s="62"/>
      <c r="AU7" s="62"/>
      <c r="AV7" s="62"/>
      <c r="AW7" s="62"/>
      <c r="AX7" s="62"/>
      <c r="AY7" s="62"/>
      <c r="AZ7" s="62"/>
      <c r="BA7" s="62"/>
      <c r="BB7" s="62"/>
      <c r="BC7" s="62"/>
      <c r="BD7" s="62"/>
      <c r="BE7" s="62"/>
      <c r="BF7" s="62"/>
      <c r="BG7" s="62"/>
      <c r="BH7" s="62"/>
      <c r="BI7" s="62"/>
      <c r="BJ7" s="62"/>
      <c r="BK7" s="62"/>
      <c r="BL7" s="62"/>
      <c r="BM7" s="62"/>
      <c r="BN7" s="62"/>
      <c r="BO7" s="62"/>
      <c r="BP7" s="62"/>
      <c r="BQ7" s="62"/>
      <c r="BR7" s="62"/>
      <c r="BS7" s="62"/>
      <c r="BT7" s="62"/>
      <c r="BU7" s="62"/>
      <c r="BV7" s="62"/>
      <c r="BW7" s="62"/>
      <c r="BX7" s="62"/>
      <c r="BY7" s="62"/>
      <c r="BZ7" s="62"/>
      <c r="CA7" s="62"/>
      <c r="CB7" s="62"/>
      <c r="CC7" s="62"/>
      <c r="CD7" s="62"/>
      <c r="CE7" s="62"/>
      <c r="CF7" s="62"/>
      <c r="CG7" s="62"/>
      <c r="CH7" s="62"/>
      <c r="CI7" s="62"/>
      <c r="CJ7" s="62"/>
      <c r="CK7" s="62"/>
      <c r="CL7" s="62"/>
      <c r="CM7" s="62"/>
      <c r="CN7" s="62"/>
      <c r="CO7" s="62"/>
      <c r="CP7" s="62"/>
      <c r="CQ7" s="62"/>
      <c r="CR7" s="62"/>
      <c r="CS7" s="62"/>
      <c r="CT7" s="62"/>
      <c r="CU7" s="62"/>
      <c r="CV7" s="62"/>
      <c r="CW7" s="62"/>
      <c r="CX7" s="62"/>
      <c r="CY7" s="62"/>
      <c r="CZ7" s="62"/>
      <c r="DA7" s="62"/>
      <c r="DB7" s="62"/>
      <c r="DC7" s="62"/>
      <c r="DD7" s="62"/>
      <c r="DE7" s="62"/>
      <c r="DF7" s="62"/>
      <c r="DG7" s="62"/>
      <c r="DH7" s="62"/>
      <c r="DI7" s="62"/>
      <c r="DJ7" s="62"/>
      <c r="DK7" s="62"/>
      <c r="DL7" s="62"/>
      <c r="DM7" s="62"/>
      <c r="DN7" s="62"/>
      <c r="DO7" s="62"/>
      <c r="DP7" s="62"/>
      <c r="DQ7" s="62"/>
      <c r="DR7" s="62"/>
      <c r="DS7" s="62"/>
      <c r="DT7" s="62"/>
      <c r="DU7" s="62"/>
      <c r="DV7" s="62"/>
      <c r="DW7" s="62"/>
      <c r="DX7" s="63"/>
      <c r="EL7" s="15"/>
      <c r="EM7" s="15"/>
      <c r="EN7" s="15"/>
      <c r="EO7" s="15"/>
      <c r="EP7" s="15"/>
      <c r="EQ7" s="15"/>
      <c r="ER7" s="15"/>
      <c r="ES7" s="15"/>
      <c r="ET7" s="15"/>
      <c r="EU7" s="15"/>
      <c r="EV7" s="15"/>
      <c r="EW7" s="15"/>
      <c r="EX7" s="15"/>
      <c r="EY7" s="15"/>
      <c r="EZ7" s="15"/>
      <c r="FA7" s="15"/>
      <c r="FB7" s="15"/>
      <c r="FC7" s="15"/>
      <c r="FD7" s="15"/>
    </row>
    <row r="8" spans="1:161" x14ac:dyDescent="0.25">
      <c r="AC8" s="64"/>
      <c r="AD8" s="65"/>
      <c r="AE8" s="65"/>
      <c r="AF8" s="65"/>
      <c r="AG8" s="65"/>
      <c r="AH8" s="65"/>
      <c r="AI8" s="65"/>
      <c r="AJ8" s="65"/>
      <c r="AK8" s="65"/>
      <c r="AL8" s="65"/>
      <c r="AM8" s="65"/>
      <c r="AN8" s="65"/>
      <c r="AO8" s="65"/>
      <c r="AP8" s="65"/>
      <c r="AQ8" s="65"/>
      <c r="AR8" s="65"/>
      <c r="AS8" s="65"/>
      <c r="AT8" s="65"/>
      <c r="AU8" s="65"/>
      <c r="AV8" s="65"/>
      <c r="AW8" s="65"/>
      <c r="AX8" s="65"/>
      <c r="AY8" s="65"/>
      <c r="AZ8" s="65"/>
      <c r="BA8" s="65"/>
      <c r="BB8" s="65"/>
      <c r="BC8" s="65"/>
      <c r="BD8" s="65"/>
      <c r="BE8" s="65"/>
      <c r="BF8" s="65"/>
      <c r="BG8" s="65"/>
      <c r="BH8" s="65"/>
      <c r="BI8" s="65"/>
      <c r="BJ8" s="65"/>
      <c r="BK8" s="65"/>
      <c r="BL8" s="65"/>
      <c r="BM8" s="65"/>
      <c r="BN8" s="65"/>
      <c r="BO8" s="65"/>
      <c r="BP8" s="65"/>
      <c r="BQ8" s="65"/>
      <c r="BR8" s="65"/>
      <c r="BS8" s="65"/>
      <c r="BT8" s="65"/>
      <c r="BU8" s="65"/>
      <c r="BV8" s="65"/>
      <c r="BW8" s="65"/>
      <c r="BX8" s="65"/>
      <c r="BY8" s="65"/>
      <c r="BZ8" s="65"/>
      <c r="CA8" s="65"/>
      <c r="CB8" s="65"/>
      <c r="CC8" s="65"/>
      <c r="CD8" s="65"/>
      <c r="CE8" s="65"/>
      <c r="CF8" s="65"/>
      <c r="CG8" s="65"/>
      <c r="CH8" s="65"/>
      <c r="CI8" s="65"/>
      <c r="CJ8" s="65"/>
      <c r="CK8" s="65"/>
      <c r="CL8" s="65"/>
      <c r="CM8" s="65"/>
      <c r="CN8" s="65"/>
      <c r="CO8" s="65"/>
      <c r="CP8" s="65"/>
      <c r="CQ8" s="65"/>
      <c r="CR8" s="65"/>
      <c r="CS8" s="65"/>
      <c r="CT8" s="65"/>
      <c r="CU8" s="65"/>
      <c r="CV8" s="65"/>
      <c r="CW8" s="65"/>
      <c r="CX8" s="65"/>
      <c r="CY8" s="65"/>
      <c r="CZ8" s="65"/>
      <c r="DA8" s="65"/>
      <c r="DB8" s="65"/>
      <c r="DC8" s="65"/>
      <c r="DD8" s="65"/>
      <c r="DE8" s="65"/>
      <c r="DF8" s="65"/>
      <c r="DG8" s="65"/>
      <c r="DH8" s="65"/>
      <c r="DI8" s="65"/>
      <c r="DJ8" s="65"/>
      <c r="DK8" s="65"/>
      <c r="DL8" s="65"/>
      <c r="DM8" s="65"/>
      <c r="DN8" s="65"/>
      <c r="DO8" s="65"/>
      <c r="DP8" s="65"/>
      <c r="DQ8" s="65"/>
      <c r="DR8" s="65"/>
      <c r="DS8" s="65"/>
      <c r="DT8" s="65"/>
      <c r="DU8" s="65"/>
      <c r="DV8" s="65"/>
      <c r="DW8" s="65"/>
      <c r="DX8" s="66"/>
      <c r="EL8" s="15"/>
      <c r="EM8" s="15"/>
      <c r="EN8" s="15"/>
      <c r="EO8" s="15"/>
      <c r="EP8" s="15"/>
      <c r="EQ8" s="15"/>
      <c r="ER8" s="15"/>
      <c r="ES8" s="15"/>
      <c r="ET8" s="15"/>
      <c r="EU8" s="15"/>
      <c r="EV8" s="15"/>
      <c r="EW8" s="15"/>
      <c r="EX8" s="15"/>
      <c r="EY8" s="15"/>
      <c r="EZ8" s="15"/>
      <c r="FA8" s="15"/>
      <c r="FB8" s="15"/>
      <c r="FC8" s="15"/>
      <c r="FD8" s="15"/>
    </row>
    <row r="9" spans="1:161" x14ac:dyDescent="0.25">
      <c r="AC9" s="64"/>
      <c r="AD9" s="65"/>
      <c r="AE9" s="65"/>
      <c r="AF9" s="65"/>
      <c r="AG9" s="65"/>
      <c r="AH9" s="65"/>
      <c r="AI9" s="65"/>
      <c r="AJ9" s="65"/>
      <c r="AK9" s="65"/>
      <c r="AL9" s="65"/>
      <c r="AM9" s="65"/>
      <c r="AN9" s="65"/>
      <c r="AO9" s="65"/>
      <c r="AP9" s="65"/>
      <c r="AQ9" s="65"/>
      <c r="AR9" s="65"/>
      <c r="AS9" s="65"/>
      <c r="AT9" s="65"/>
      <c r="AU9" s="65"/>
      <c r="AV9" s="65"/>
      <c r="AW9" s="65"/>
      <c r="AX9" s="65"/>
      <c r="AY9" s="65"/>
      <c r="AZ9" s="65"/>
      <c r="BA9" s="65"/>
      <c r="BB9" s="65"/>
      <c r="BC9" s="65"/>
      <c r="BD9" s="65"/>
      <c r="BE9" s="65"/>
      <c r="BF9" s="65"/>
      <c r="BG9" s="65"/>
      <c r="BH9" s="65"/>
      <c r="BI9" s="65"/>
      <c r="BJ9" s="65"/>
      <c r="BK9" s="65"/>
      <c r="BL9" s="65"/>
      <c r="BM9" s="65"/>
      <c r="BN9" s="65"/>
      <c r="BO9" s="65"/>
      <c r="BP9" s="65"/>
      <c r="BQ9" s="65"/>
      <c r="BR9" s="65"/>
      <c r="BS9" s="65"/>
      <c r="BT9" s="65"/>
      <c r="BU9" s="65"/>
      <c r="BV9" s="65"/>
      <c r="BW9" s="65"/>
      <c r="BX9" s="65"/>
      <c r="BY9" s="65"/>
      <c r="BZ9" s="65"/>
      <c r="CA9" s="65"/>
      <c r="CB9" s="65"/>
      <c r="CC9" s="65"/>
      <c r="CD9" s="65"/>
      <c r="CE9" s="65"/>
      <c r="CF9" s="65"/>
      <c r="CG9" s="65"/>
      <c r="CH9" s="65"/>
      <c r="CI9" s="65"/>
      <c r="CJ9" s="65"/>
      <c r="CK9" s="65"/>
      <c r="CL9" s="65"/>
      <c r="CM9" s="65"/>
      <c r="CN9" s="65"/>
      <c r="CO9" s="65"/>
      <c r="CP9" s="65"/>
      <c r="CQ9" s="65"/>
      <c r="CR9" s="65"/>
      <c r="CS9" s="65"/>
      <c r="CT9" s="65"/>
      <c r="CU9" s="65"/>
      <c r="CV9" s="65"/>
      <c r="CW9" s="65"/>
      <c r="CX9" s="65"/>
      <c r="CY9" s="65"/>
      <c r="CZ9" s="65"/>
      <c r="DA9" s="65"/>
      <c r="DB9" s="65"/>
      <c r="DC9" s="65"/>
      <c r="DD9" s="65"/>
      <c r="DE9" s="65"/>
      <c r="DF9" s="65"/>
      <c r="DG9" s="65"/>
      <c r="DH9" s="65"/>
      <c r="DI9" s="65"/>
      <c r="DJ9" s="65"/>
      <c r="DK9" s="65"/>
      <c r="DL9" s="65"/>
      <c r="DM9" s="65"/>
      <c r="DN9" s="65"/>
      <c r="DO9" s="65"/>
      <c r="DP9" s="65"/>
      <c r="DQ9" s="65"/>
      <c r="DR9" s="65"/>
      <c r="DS9" s="65"/>
      <c r="DT9" s="65"/>
      <c r="DU9" s="65"/>
      <c r="DV9" s="65"/>
      <c r="DW9" s="65"/>
      <c r="DX9" s="66"/>
    </row>
    <row r="10" spans="1:161" ht="14.4" x14ac:dyDescent="0.3">
      <c r="AC10" s="67"/>
      <c r="AD10" s="65"/>
      <c r="AE10" s="65"/>
      <c r="AF10" s="65"/>
      <c r="AG10" s="65"/>
      <c r="AH10" s="65"/>
      <c r="AI10" s="65"/>
      <c r="AJ10" s="65"/>
      <c r="AK10" s="65"/>
      <c r="AL10" s="65"/>
      <c r="AM10" s="65"/>
      <c r="AN10" s="65"/>
      <c r="AO10" s="65"/>
      <c r="AP10" s="65"/>
      <c r="AQ10" s="65"/>
      <c r="AR10" s="65"/>
      <c r="AS10" s="65"/>
      <c r="AT10" s="65"/>
      <c r="AU10" s="65"/>
      <c r="AV10" s="65"/>
      <c r="AW10" s="65"/>
      <c r="AX10" s="65"/>
      <c r="AY10" s="65"/>
      <c r="AZ10" s="65"/>
      <c r="BA10" s="65"/>
      <c r="BB10" s="65"/>
      <c r="BC10" s="65"/>
      <c r="BD10" s="65"/>
      <c r="BE10" s="65"/>
      <c r="BF10" s="65"/>
      <c r="BG10" s="65"/>
      <c r="BH10" s="65"/>
      <c r="BI10" s="65"/>
      <c r="BJ10" s="65"/>
      <c r="BK10" s="65"/>
      <c r="BL10" s="65"/>
      <c r="BM10" s="65"/>
      <c r="BN10" s="65"/>
      <c r="BO10" s="65"/>
      <c r="BP10" s="65"/>
      <c r="BQ10" s="65"/>
      <c r="BR10" s="65"/>
      <c r="BS10" s="65"/>
      <c r="BT10" s="65"/>
      <c r="BU10" s="65"/>
      <c r="BV10" s="65"/>
      <c r="BW10" s="65"/>
      <c r="BX10" s="65"/>
      <c r="BY10" s="65"/>
      <c r="BZ10" s="65"/>
      <c r="CA10" s="65"/>
      <c r="CB10" s="65"/>
      <c r="CC10" s="65"/>
      <c r="CD10" s="65"/>
      <c r="CE10" s="65"/>
      <c r="CF10" s="65"/>
      <c r="CG10" s="65"/>
      <c r="CH10" s="65"/>
      <c r="CI10" s="65"/>
      <c r="CJ10" s="65"/>
      <c r="CK10" s="65"/>
      <c r="CL10" s="65"/>
      <c r="CM10" s="65"/>
      <c r="CN10" s="65"/>
      <c r="CO10" s="65"/>
      <c r="CP10" s="65"/>
      <c r="CQ10" s="65"/>
      <c r="CR10" s="65"/>
      <c r="CS10" s="65"/>
      <c r="CT10" s="65"/>
      <c r="CU10" s="65"/>
      <c r="CV10" s="65"/>
      <c r="CW10" s="65"/>
      <c r="CX10" s="65"/>
      <c r="CY10" s="65"/>
      <c r="CZ10" s="65"/>
      <c r="DA10" s="65"/>
      <c r="DB10" s="65"/>
      <c r="DC10" s="65"/>
      <c r="DD10" s="65"/>
      <c r="DE10" s="65"/>
      <c r="DF10" s="65"/>
      <c r="DG10" s="65"/>
      <c r="DH10" s="65"/>
      <c r="DI10" s="65"/>
      <c r="DJ10" s="65"/>
      <c r="DK10" s="65"/>
      <c r="DL10" s="65"/>
      <c r="DM10" s="65"/>
      <c r="DN10" s="65"/>
      <c r="DO10" s="65"/>
      <c r="DP10" s="65"/>
      <c r="DQ10" s="65"/>
      <c r="DR10" s="65"/>
      <c r="DS10" s="65"/>
      <c r="DT10" s="65"/>
      <c r="DU10" s="65"/>
      <c r="DV10" s="65"/>
      <c r="DW10" s="65"/>
      <c r="DX10" s="66"/>
    </row>
    <row r="11" spans="1:161" ht="15" thickBot="1" x14ac:dyDescent="0.35">
      <c r="AC11" s="21"/>
      <c r="AD11" s="22"/>
      <c r="AE11" s="22"/>
      <c r="AF11" s="22"/>
      <c r="AG11" s="22"/>
      <c r="AH11" s="22"/>
      <c r="AI11" s="22"/>
      <c r="AJ11" s="22"/>
      <c r="AK11" s="22"/>
      <c r="AL11" s="22"/>
      <c r="AM11" s="22"/>
      <c r="AN11" s="22"/>
      <c r="AO11" s="22"/>
      <c r="AP11" s="22"/>
      <c r="AQ11" s="22"/>
      <c r="AR11" s="22"/>
      <c r="AS11" s="22"/>
      <c r="AT11" s="22"/>
      <c r="AU11" s="22"/>
      <c r="AV11" s="22"/>
      <c r="AW11" s="22"/>
      <c r="AX11" s="22"/>
      <c r="AY11" s="22"/>
      <c r="AZ11" s="22"/>
      <c r="BA11" s="22"/>
      <c r="BB11" s="22"/>
      <c r="BC11" s="22"/>
      <c r="BD11" s="22"/>
      <c r="BE11" s="22"/>
      <c r="BF11" s="22"/>
      <c r="BG11" s="22"/>
      <c r="BH11" s="55" t="s">
        <v>153</v>
      </c>
      <c r="BI11" s="56"/>
      <c r="BJ11" s="56"/>
      <c r="BK11" s="56"/>
      <c r="BL11" s="56"/>
      <c r="BM11" s="56"/>
      <c r="BN11" s="56"/>
      <c r="BO11" s="56"/>
      <c r="BP11" s="56"/>
      <c r="BQ11" s="56"/>
      <c r="BR11" s="56"/>
      <c r="BS11" s="56"/>
      <c r="BT11" s="56"/>
      <c r="BU11" s="56"/>
      <c r="BV11" s="56"/>
      <c r="BW11" s="56"/>
      <c r="BX11" s="56"/>
      <c r="BY11" s="56"/>
      <c r="BZ11" s="56"/>
      <c r="CA11" s="56"/>
      <c r="CB11" s="56"/>
      <c r="CC11" s="56"/>
      <c r="CD11" s="56"/>
      <c r="CE11" s="56"/>
      <c r="CF11" s="56"/>
      <c r="CG11" s="56"/>
      <c r="CH11" s="56"/>
      <c r="CI11" s="56"/>
      <c r="CJ11" s="56"/>
      <c r="CK11" s="56"/>
      <c r="CL11" s="56"/>
      <c r="CM11" s="56"/>
      <c r="CN11" s="56"/>
      <c r="CO11" s="56"/>
      <c r="CP11" s="56"/>
      <c r="CQ11" s="23"/>
      <c r="CR11" s="23"/>
      <c r="CS11" s="23"/>
      <c r="CT11" s="23"/>
      <c r="CU11" s="23"/>
      <c r="CV11" s="23"/>
      <c r="CW11" s="23"/>
      <c r="CX11" s="22"/>
      <c r="CY11" s="22"/>
      <c r="CZ11" s="22"/>
      <c r="DA11" s="22"/>
      <c r="DB11" s="22"/>
      <c r="DC11" s="22"/>
      <c r="DD11" s="22"/>
      <c r="DE11" s="22"/>
      <c r="DF11" s="22"/>
      <c r="DG11" s="22"/>
      <c r="DH11" s="22"/>
      <c r="DI11" s="22"/>
      <c r="DJ11" s="22"/>
      <c r="DK11" s="22"/>
      <c r="DL11" s="22"/>
      <c r="DM11" s="22"/>
      <c r="DN11" s="22"/>
      <c r="DO11" s="22"/>
      <c r="DP11" s="22"/>
      <c r="DQ11" s="22"/>
      <c r="DR11" s="22"/>
      <c r="DS11" s="22"/>
      <c r="DT11" s="22"/>
      <c r="DU11" s="22"/>
      <c r="DV11" s="22"/>
      <c r="DW11" s="22"/>
      <c r="DX11" s="24"/>
    </row>
    <row r="13" spans="1:161" ht="13.8" thickBot="1" x14ac:dyDescent="0.3">
      <c r="DS13" s="15"/>
      <c r="DT13" s="15"/>
      <c r="DU13" s="15"/>
      <c r="DV13" s="15"/>
      <c r="DW13" s="15"/>
      <c r="DX13" s="15"/>
      <c r="DY13" s="15"/>
      <c r="DZ13" s="15"/>
      <c r="EA13" s="15"/>
      <c r="EB13" s="15"/>
      <c r="EC13" s="15"/>
      <c r="ED13" s="15"/>
      <c r="EE13" s="15"/>
      <c r="EF13" s="15"/>
      <c r="EG13" s="15"/>
      <c r="EH13" s="15"/>
      <c r="EI13" s="15"/>
      <c r="EJ13" s="15"/>
      <c r="EK13" s="15"/>
      <c r="EL13" s="15"/>
      <c r="EM13" s="15"/>
      <c r="EN13" s="15"/>
      <c r="EO13" s="15"/>
      <c r="EP13" s="15"/>
      <c r="EQ13" s="15"/>
      <c r="ER13" s="15"/>
      <c r="ES13" s="15"/>
      <c r="ET13" s="15"/>
      <c r="EU13" s="15"/>
      <c r="EV13" s="15"/>
    </row>
    <row r="14" spans="1:161" ht="15" thickBot="1" x14ac:dyDescent="0.35">
      <c r="A14" s="72" t="s">
        <v>4</v>
      </c>
      <c r="B14" s="58"/>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8"/>
      <c r="BK14" s="58"/>
      <c r="BL14" s="58"/>
      <c r="BM14" s="58"/>
      <c r="BN14" s="58"/>
      <c r="BO14" s="58"/>
      <c r="BP14" s="58"/>
      <c r="BQ14" s="58"/>
      <c r="BR14" s="58"/>
      <c r="BS14" s="58"/>
      <c r="BT14" s="58"/>
      <c r="BU14" s="58"/>
      <c r="BV14" s="58"/>
      <c r="BW14" s="58"/>
      <c r="BX14" s="58"/>
      <c r="BY14" s="58"/>
      <c r="BZ14" s="58"/>
      <c r="CA14" s="58"/>
      <c r="CB14" s="58"/>
      <c r="CC14" s="58"/>
      <c r="CD14" s="58"/>
      <c r="CE14" s="59"/>
      <c r="CF14" s="72" t="s">
        <v>5</v>
      </c>
      <c r="CG14" s="58"/>
      <c r="CH14" s="58"/>
      <c r="CI14" s="58"/>
      <c r="CJ14" s="58"/>
      <c r="CK14" s="58"/>
      <c r="CL14" s="58"/>
      <c r="CM14" s="58"/>
      <c r="CN14" s="58"/>
      <c r="CO14" s="58"/>
      <c r="CP14" s="58"/>
      <c r="CQ14" s="58"/>
      <c r="CR14" s="58"/>
      <c r="CS14" s="58"/>
      <c r="CT14" s="58"/>
      <c r="CU14" s="58"/>
      <c r="CV14" s="58"/>
      <c r="CW14" s="58"/>
      <c r="CX14" s="58"/>
      <c r="CY14" s="58"/>
      <c r="CZ14" s="58"/>
      <c r="DA14" s="58"/>
      <c r="DB14" s="58"/>
      <c r="DC14" s="58"/>
      <c r="DD14" s="58"/>
      <c r="DE14" s="58"/>
      <c r="DF14" s="58"/>
      <c r="DG14" s="58"/>
      <c r="DH14" s="58"/>
      <c r="DI14" s="58"/>
      <c r="DJ14" s="58"/>
      <c r="DK14" s="58"/>
      <c r="DL14" s="59"/>
      <c r="DP14" s="25"/>
      <c r="DR14" s="25"/>
      <c r="DS14" s="15"/>
      <c r="DT14" s="15"/>
      <c r="DU14" s="15"/>
      <c r="DV14" s="15"/>
      <c r="DW14" s="15"/>
      <c r="DX14" s="15"/>
      <c r="DY14" s="15"/>
      <c r="DZ14" s="15"/>
      <c r="EA14" s="15"/>
      <c r="EB14" s="15"/>
      <c r="EC14" s="15"/>
      <c r="ED14" s="15"/>
      <c r="EE14" s="15"/>
      <c r="EF14" s="15"/>
      <c r="EG14" s="15"/>
      <c r="EH14" s="15"/>
      <c r="EI14" s="15"/>
      <c r="EJ14" s="15"/>
      <c r="EK14" s="15"/>
      <c r="EL14" s="15"/>
      <c r="EM14" s="15"/>
      <c r="EN14" s="15"/>
      <c r="EO14" s="15"/>
      <c r="EP14" s="15"/>
      <c r="EQ14" s="15"/>
      <c r="ER14" s="15"/>
      <c r="ES14" s="15"/>
      <c r="ET14" s="15"/>
      <c r="EU14" s="15"/>
      <c r="EV14" s="15"/>
    </row>
    <row r="15" spans="1:161" ht="15" thickBot="1" x14ac:dyDescent="0.35">
      <c r="A15" s="26"/>
      <c r="B15" s="73" t="s">
        <v>6</v>
      </c>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2"/>
      <c r="BK15" s="62"/>
      <c r="BL15" s="62"/>
      <c r="BM15" s="62"/>
      <c r="BN15" s="62"/>
      <c r="BO15" s="62"/>
      <c r="BP15" s="62"/>
      <c r="BQ15" s="62"/>
      <c r="BR15" s="62"/>
      <c r="BS15" s="62"/>
      <c r="BT15" s="62"/>
      <c r="BU15" s="62"/>
      <c r="BV15" s="62"/>
      <c r="BW15" s="62"/>
      <c r="BX15" s="62"/>
      <c r="BY15" s="62"/>
      <c r="BZ15" s="62"/>
      <c r="CA15" s="62"/>
      <c r="CB15" s="62"/>
      <c r="CC15" s="62"/>
      <c r="CD15" s="62"/>
      <c r="CE15" s="62"/>
      <c r="CF15" s="74" t="s">
        <v>154</v>
      </c>
      <c r="CG15" s="62"/>
      <c r="CH15" s="62"/>
      <c r="CI15" s="62"/>
      <c r="CJ15" s="62"/>
      <c r="CK15" s="62"/>
      <c r="CL15" s="62"/>
      <c r="CM15" s="62"/>
      <c r="CN15" s="62"/>
      <c r="CO15" s="62"/>
      <c r="CP15" s="62"/>
      <c r="CQ15" s="62"/>
      <c r="CR15" s="62"/>
      <c r="CS15" s="62"/>
      <c r="CT15" s="62"/>
      <c r="CU15" s="62"/>
      <c r="CV15" s="62"/>
      <c r="CW15" s="62"/>
      <c r="CX15" s="62"/>
      <c r="CY15" s="62"/>
      <c r="CZ15" s="62"/>
      <c r="DA15" s="62"/>
      <c r="DB15" s="62"/>
      <c r="DC15" s="62"/>
      <c r="DD15" s="62"/>
      <c r="DE15" s="62"/>
      <c r="DF15" s="62"/>
      <c r="DG15" s="62"/>
      <c r="DH15" s="62"/>
      <c r="DI15" s="62"/>
      <c r="DJ15" s="62"/>
      <c r="DK15" s="62"/>
      <c r="DL15" s="63"/>
      <c r="DP15" s="27"/>
      <c r="DQ15" s="27"/>
      <c r="DR15" s="27"/>
      <c r="DS15" s="27"/>
      <c r="DT15" s="27"/>
      <c r="DU15" s="27"/>
      <c r="DV15" s="27"/>
      <c r="DW15" s="27"/>
      <c r="DX15" s="27"/>
      <c r="DY15" s="27"/>
      <c r="DZ15" s="27"/>
      <c r="EA15" s="27"/>
      <c r="EB15" s="27"/>
      <c r="EC15" s="27"/>
      <c r="ED15" s="27"/>
      <c r="EE15" s="27"/>
      <c r="EF15" s="27"/>
      <c r="EG15" s="27"/>
      <c r="EH15" s="27"/>
      <c r="EI15" s="27"/>
      <c r="EJ15" s="27"/>
      <c r="EK15" s="27"/>
      <c r="EL15" s="27"/>
      <c r="EM15" s="27"/>
      <c r="EN15" s="27"/>
      <c r="EO15" s="27"/>
      <c r="EP15" s="27"/>
      <c r="EQ15" s="27"/>
      <c r="ER15" s="27"/>
      <c r="ES15" s="27"/>
      <c r="ET15" s="27"/>
      <c r="EU15" s="27"/>
      <c r="EV15" s="27"/>
      <c r="EW15" s="27"/>
      <c r="EX15" s="27"/>
      <c r="EY15" s="27"/>
    </row>
    <row r="16" spans="1:161" ht="15" thickBot="1" x14ac:dyDescent="0.35">
      <c r="A16" s="21"/>
      <c r="B16" s="77" t="s">
        <v>7</v>
      </c>
      <c r="C16" s="56"/>
      <c r="D16" s="56"/>
      <c r="E16" s="56"/>
      <c r="F16" s="56"/>
      <c r="G16" s="56"/>
      <c r="H16" s="56"/>
      <c r="I16" s="56"/>
      <c r="J16" s="56"/>
      <c r="K16" s="56"/>
      <c r="L16" s="56"/>
      <c r="M16" s="56"/>
      <c r="N16" s="56"/>
      <c r="O16" s="56"/>
      <c r="P16" s="56"/>
      <c r="Q16" s="56"/>
      <c r="R16" s="56"/>
      <c r="S16" s="56"/>
      <c r="T16" s="56"/>
      <c r="U16" s="56"/>
      <c r="V16" s="56"/>
      <c r="W16" s="56"/>
      <c r="X16" s="56"/>
      <c r="Y16" s="56"/>
      <c r="Z16" s="56"/>
      <c r="AA16" s="56"/>
      <c r="AB16" s="56"/>
      <c r="AC16" s="56"/>
      <c r="AD16" s="56"/>
      <c r="AE16" s="56"/>
      <c r="AF16" s="56"/>
      <c r="AG16" s="56"/>
      <c r="AH16" s="56"/>
      <c r="AI16" s="56"/>
      <c r="AJ16" s="56"/>
      <c r="AK16" s="56"/>
      <c r="AL16" s="56"/>
      <c r="AM16" s="56"/>
      <c r="AN16" s="56"/>
      <c r="AO16" s="56"/>
      <c r="AP16" s="56"/>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c r="CB16" s="56"/>
      <c r="CC16" s="56"/>
      <c r="CD16" s="56"/>
      <c r="CE16" s="56"/>
      <c r="CF16" s="75"/>
      <c r="CG16" s="56"/>
      <c r="CH16" s="56"/>
      <c r="CI16" s="56"/>
      <c r="CJ16" s="56"/>
      <c r="CK16" s="56"/>
      <c r="CL16" s="56"/>
      <c r="CM16" s="56"/>
      <c r="CN16" s="56"/>
      <c r="CO16" s="56"/>
      <c r="CP16" s="56"/>
      <c r="CQ16" s="56"/>
      <c r="CR16" s="56"/>
      <c r="CS16" s="56"/>
      <c r="CT16" s="56"/>
      <c r="CU16" s="56"/>
      <c r="CV16" s="56"/>
      <c r="CW16" s="56"/>
      <c r="CX16" s="56"/>
      <c r="CY16" s="56"/>
      <c r="CZ16" s="56"/>
      <c r="DA16" s="56"/>
      <c r="DB16" s="56"/>
      <c r="DC16" s="56"/>
      <c r="DD16" s="56"/>
      <c r="DE16" s="56"/>
      <c r="DF16" s="56"/>
      <c r="DG16" s="56"/>
      <c r="DH16" s="56"/>
      <c r="DI16" s="56"/>
      <c r="DJ16" s="56"/>
      <c r="DK16" s="56"/>
      <c r="DL16" s="76"/>
      <c r="DP16" s="27"/>
      <c r="DQ16" s="27"/>
      <c r="DR16" s="27"/>
      <c r="DS16" s="27"/>
      <c r="DT16" s="27"/>
      <c r="DU16" s="27"/>
      <c r="DV16" s="27"/>
      <c r="DW16" s="27"/>
      <c r="DX16" s="27"/>
      <c r="DY16" s="27"/>
      <c r="DZ16" s="27"/>
      <c r="EA16" s="27"/>
      <c r="EB16" s="27"/>
      <c r="EC16" s="27"/>
      <c r="ED16" s="27"/>
      <c r="EE16" s="27"/>
      <c r="EF16" s="27"/>
      <c r="EG16" s="27"/>
      <c r="EH16" s="27"/>
      <c r="EI16" s="27"/>
      <c r="EJ16" s="27"/>
      <c r="EK16" s="27"/>
      <c r="EL16" s="27"/>
      <c r="EM16" s="27"/>
      <c r="EN16" s="27"/>
      <c r="EO16" s="27"/>
      <c r="EP16" s="27"/>
      <c r="EQ16" s="27"/>
      <c r="ER16" s="27"/>
      <c r="ES16" s="27"/>
      <c r="ET16" s="27"/>
      <c r="EU16" s="27"/>
      <c r="EV16" s="27"/>
      <c r="EW16" s="27"/>
      <c r="EX16" s="27"/>
      <c r="EY16" s="27"/>
    </row>
    <row r="17" spans="1:155" ht="15" thickBot="1" x14ac:dyDescent="0.35">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6"/>
      <c r="BM17" s="16"/>
      <c r="BN17" s="16"/>
      <c r="BO17" s="16"/>
      <c r="BP17" s="16"/>
      <c r="BQ17" s="16"/>
      <c r="BR17" s="16"/>
      <c r="BS17" s="16"/>
      <c r="BT17" s="16"/>
      <c r="BU17" s="16"/>
      <c r="BV17" s="16"/>
      <c r="BW17" s="16"/>
      <c r="BX17" s="16"/>
      <c r="BY17" s="16"/>
      <c r="BZ17" s="16"/>
      <c r="CA17" s="16"/>
      <c r="CB17" s="16"/>
      <c r="CC17" s="16"/>
      <c r="CD17" s="16"/>
      <c r="CE17" s="16"/>
      <c r="CF17" s="27"/>
      <c r="CG17" s="18"/>
      <c r="CH17" s="18"/>
      <c r="CI17" s="18"/>
      <c r="CJ17" s="18"/>
      <c r="CK17" s="18"/>
      <c r="CL17" s="18"/>
      <c r="CM17" s="18"/>
      <c r="CN17" s="18"/>
      <c r="CO17" s="18"/>
      <c r="CP17" s="18"/>
      <c r="CQ17" s="18"/>
      <c r="CR17" s="18"/>
      <c r="CS17" s="18"/>
      <c r="CT17" s="18"/>
      <c r="CU17" s="18"/>
      <c r="CV17" s="18"/>
      <c r="CW17" s="18"/>
      <c r="CX17" s="18"/>
      <c r="CY17" s="18"/>
      <c r="CZ17" s="18"/>
      <c r="DA17" s="18"/>
      <c r="DB17" s="18"/>
      <c r="DC17" s="18"/>
      <c r="DD17" s="18"/>
      <c r="DE17" s="18"/>
      <c r="DF17" s="18"/>
      <c r="DG17" s="18"/>
      <c r="DH17" s="18"/>
      <c r="DI17" s="18"/>
      <c r="DJ17" s="18"/>
      <c r="DK17" s="18"/>
      <c r="DL17" s="18"/>
      <c r="DM17" s="18"/>
      <c r="DN17" s="18"/>
      <c r="DO17" s="18"/>
      <c r="DV17" s="60" t="s">
        <v>151</v>
      </c>
      <c r="DW17" s="58"/>
      <c r="DX17" s="58"/>
      <c r="DY17" s="58"/>
      <c r="DZ17" s="58"/>
      <c r="EA17" s="58"/>
      <c r="EB17" s="58"/>
      <c r="EC17" s="58"/>
      <c r="ED17" s="58"/>
      <c r="EE17" s="58"/>
      <c r="EF17" s="58"/>
      <c r="EG17" s="58"/>
      <c r="EH17" s="58"/>
      <c r="EI17" s="58"/>
      <c r="EJ17" s="58"/>
      <c r="EK17" s="58"/>
      <c r="EL17" s="58"/>
      <c r="EM17" s="58"/>
      <c r="EN17" s="58"/>
      <c r="EO17" s="58"/>
      <c r="EP17" s="58"/>
      <c r="EQ17" s="58"/>
      <c r="ER17" s="58"/>
      <c r="ES17" s="59"/>
    </row>
    <row r="18" spans="1:155" x14ac:dyDescent="0.25">
      <c r="A18" s="28"/>
      <c r="B18" s="28"/>
      <c r="C18" s="28"/>
      <c r="D18" s="28"/>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29"/>
      <c r="AL18" s="29"/>
      <c r="AM18" s="29"/>
      <c r="AN18" s="29"/>
      <c r="AO18" s="29"/>
      <c r="AP18" s="29"/>
      <c r="AQ18" s="29"/>
      <c r="AR18" s="29"/>
      <c r="AS18" s="29"/>
      <c r="AT18" s="29"/>
      <c r="AU18" s="29"/>
      <c r="AV18" s="29"/>
      <c r="AW18" s="29"/>
      <c r="AX18" s="29"/>
      <c r="AY18" s="29"/>
      <c r="AZ18" s="29"/>
      <c r="BA18" s="29"/>
      <c r="BB18" s="29"/>
      <c r="BC18" s="29"/>
      <c r="BD18" s="29"/>
      <c r="BE18" s="29"/>
      <c r="BF18" s="29"/>
      <c r="BG18" s="29"/>
      <c r="BH18" s="29"/>
      <c r="BI18" s="29"/>
      <c r="BJ18" s="29"/>
      <c r="BK18" s="29"/>
      <c r="BL18" s="29"/>
      <c r="BM18" s="29"/>
      <c r="BN18" s="29"/>
      <c r="BO18" s="29"/>
      <c r="BP18" s="29"/>
      <c r="BQ18" s="29"/>
      <c r="BR18" s="29"/>
      <c r="BS18" s="29"/>
      <c r="BT18" s="29"/>
      <c r="BU18" s="29"/>
      <c r="BV18" s="29"/>
      <c r="BW18" s="29"/>
      <c r="BX18" s="29"/>
      <c r="BY18" s="29"/>
      <c r="BZ18" s="29"/>
      <c r="CA18" s="29"/>
      <c r="CB18" s="29"/>
      <c r="CC18" s="29"/>
      <c r="CD18" s="29"/>
      <c r="CE18" s="29"/>
      <c r="CF18" s="29"/>
      <c r="CG18" s="18"/>
      <c r="CH18" s="18"/>
      <c r="CI18" s="18"/>
      <c r="CJ18" s="18"/>
      <c r="CK18" s="18"/>
      <c r="CL18" s="18"/>
      <c r="CM18" s="18"/>
      <c r="CN18" s="18"/>
      <c r="CO18" s="18"/>
      <c r="CP18" s="18"/>
      <c r="CQ18" s="18"/>
      <c r="CR18" s="18"/>
      <c r="CS18" s="18"/>
      <c r="CT18" s="18"/>
      <c r="CU18" s="18"/>
      <c r="CV18" s="18"/>
      <c r="CW18" s="18"/>
      <c r="CX18" s="18"/>
      <c r="CY18" s="18"/>
      <c r="CZ18" s="18"/>
      <c r="DA18" s="18"/>
      <c r="DB18" s="18"/>
      <c r="DC18" s="18"/>
      <c r="DD18" s="18"/>
      <c r="DE18" s="18"/>
      <c r="DF18" s="18"/>
      <c r="DG18" s="18"/>
      <c r="DH18" s="18"/>
      <c r="DI18" s="18"/>
      <c r="DJ18" s="30"/>
      <c r="DQ18" s="31"/>
    </row>
    <row r="19" spans="1:155" ht="85.5" customHeight="1" x14ac:dyDescent="0.3">
      <c r="A19" s="70" t="s">
        <v>64</v>
      </c>
      <c r="B19" s="70"/>
      <c r="C19" s="70"/>
      <c r="D19" s="70"/>
      <c r="E19" s="70"/>
      <c r="F19" s="70"/>
      <c r="G19" s="70"/>
      <c r="H19" s="70"/>
      <c r="I19" s="71"/>
      <c r="J19" s="71"/>
      <c r="K19" s="70" t="s">
        <v>65</v>
      </c>
      <c r="L19" s="70"/>
      <c r="M19" s="70"/>
      <c r="N19" s="70"/>
      <c r="O19" s="70"/>
      <c r="P19" s="70"/>
      <c r="Q19" s="70"/>
      <c r="R19" s="70"/>
      <c r="S19" s="80" t="s">
        <v>66</v>
      </c>
      <c r="T19" s="81"/>
      <c r="U19" s="81"/>
      <c r="V19" s="81"/>
      <c r="W19" s="81"/>
      <c r="X19" s="81"/>
      <c r="Y19" s="81"/>
      <c r="Z19" s="81"/>
      <c r="AA19" s="81"/>
      <c r="AB19" s="81"/>
      <c r="AC19" s="81"/>
      <c r="AD19" s="81"/>
      <c r="AE19" s="81"/>
      <c r="AF19" s="81"/>
      <c r="AG19" s="81"/>
      <c r="AH19" s="81"/>
      <c r="AI19" s="81"/>
      <c r="AJ19" s="81"/>
      <c r="AK19" s="70" t="s">
        <v>155</v>
      </c>
      <c r="AL19" s="70"/>
      <c r="AM19" s="70"/>
      <c r="AN19" s="70"/>
      <c r="AO19" s="70"/>
      <c r="AP19" s="70"/>
      <c r="AQ19" s="70"/>
      <c r="AR19" s="70"/>
      <c r="AS19" s="70"/>
      <c r="AT19" s="70"/>
      <c r="AU19" s="70"/>
      <c r="AV19" s="70"/>
      <c r="AW19" s="70"/>
      <c r="AX19" s="70"/>
      <c r="AY19" s="70"/>
      <c r="AZ19" s="70"/>
      <c r="BA19" s="70"/>
      <c r="BB19" s="70"/>
      <c r="BC19" s="70"/>
      <c r="BD19" s="70"/>
      <c r="BE19" s="70"/>
      <c r="BF19" s="70"/>
      <c r="BG19" s="70"/>
      <c r="BH19" s="70"/>
      <c r="BI19" s="70"/>
      <c r="BJ19" s="70"/>
      <c r="BK19" s="70"/>
      <c r="BL19" s="70"/>
      <c r="BM19" s="70"/>
      <c r="BN19" s="70"/>
      <c r="BO19" s="70"/>
      <c r="BP19" s="70"/>
      <c r="BQ19" s="70"/>
      <c r="BR19" s="70"/>
      <c r="BS19" s="70"/>
      <c r="BT19" s="70"/>
      <c r="BU19" s="70"/>
      <c r="BV19" s="70"/>
      <c r="BW19" s="70"/>
      <c r="BX19" s="70"/>
      <c r="BY19" s="70"/>
      <c r="BZ19" s="70"/>
      <c r="CA19" s="70"/>
      <c r="CB19" s="70"/>
      <c r="CC19" s="70"/>
      <c r="CD19" s="70"/>
      <c r="CE19" s="70"/>
      <c r="CF19" s="70"/>
      <c r="CG19" s="70"/>
      <c r="CH19" s="70"/>
      <c r="CI19" s="70"/>
      <c r="CJ19" s="70"/>
      <c r="CK19" s="70"/>
      <c r="CL19" s="70"/>
      <c r="CM19" s="70"/>
      <c r="CN19" s="70"/>
      <c r="CO19" s="70"/>
      <c r="CP19" s="70"/>
      <c r="CQ19" s="70"/>
      <c r="CR19" s="70"/>
      <c r="CS19" s="70"/>
      <c r="CT19" s="70"/>
      <c r="CU19" s="70"/>
      <c r="CV19" s="70"/>
      <c r="CW19" s="70"/>
      <c r="CX19" s="70"/>
      <c r="CY19" s="70"/>
      <c r="CZ19" s="70"/>
      <c r="DA19" s="70"/>
      <c r="DB19" s="70"/>
      <c r="DC19" s="70"/>
      <c r="DD19" s="70"/>
      <c r="DE19" s="70"/>
      <c r="DF19" s="70"/>
      <c r="DG19" s="70"/>
      <c r="DH19" s="70"/>
      <c r="DI19" s="70"/>
      <c r="DJ19" s="70"/>
      <c r="DK19" s="70"/>
      <c r="DL19" s="70"/>
      <c r="DM19" s="70"/>
      <c r="DN19" s="70"/>
      <c r="DO19" s="70"/>
      <c r="DP19" s="70"/>
      <c r="DQ19" s="70"/>
      <c r="DR19" s="70"/>
      <c r="DS19" s="70"/>
      <c r="DT19" s="70"/>
      <c r="DU19" s="70"/>
      <c r="DV19" s="70"/>
      <c r="DW19" s="70"/>
      <c r="DX19" s="70"/>
      <c r="DY19" s="70"/>
      <c r="DZ19" s="70"/>
      <c r="EA19" s="70"/>
      <c r="EB19" s="70"/>
      <c r="EC19" s="70"/>
      <c r="ED19" s="70"/>
      <c r="EE19" s="70"/>
      <c r="EF19" s="70"/>
      <c r="EG19" s="70"/>
      <c r="EH19" s="70"/>
      <c r="EI19" s="70"/>
      <c r="EJ19" s="70"/>
      <c r="EK19" s="70"/>
      <c r="EL19" s="70"/>
      <c r="EM19" s="70"/>
      <c r="EN19" s="70"/>
      <c r="EO19" s="70"/>
      <c r="EP19" s="70"/>
      <c r="EQ19" s="70"/>
      <c r="ER19" s="70"/>
      <c r="ES19" s="70"/>
      <c r="ET19" s="70"/>
      <c r="EU19" s="70"/>
      <c r="EV19" s="70"/>
      <c r="EW19" s="70"/>
      <c r="EX19" s="70"/>
      <c r="EY19" s="70"/>
    </row>
    <row r="20" spans="1:155" ht="18.75" customHeight="1" x14ac:dyDescent="0.3">
      <c r="A20" s="78" t="s">
        <v>332</v>
      </c>
      <c r="B20" s="78"/>
      <c r="C20" s="78"/>
      <c r="D20" s="78"/>
      <c r="E20" s="78"/>
      <c r="F20" s="78"/>
      <c r="G20" s="78"/>
      <c r="H20" s="78"/>
      <c r="I20" s="78"/>
      <c r="J20" s="78"/>
      <c r="K20" s="78">
        <v>45357000</v>
      </c>
      <c r="L20" s="78"/>
      <c r="M20" s="78"/>
      <c r="N20" s="78"/>
      <c r="O20" s="78"/>
      <c r="P20" s="78"/>
      <c r="Q20" s="78"/>
      <c r="R20" s="78"/>
      <c r="S20" s="82" t="s">
        <v>8</v>
      </c>
      <c r="T20" s="83"/>
      <c r="U20" s="83"/>
      <c r="V20" s="83"/>
      <c r="W20" s="83"/>
      <c r="X20" s="83"/>
      <c r="Y20" s="83"/>
      <c r="Z20" s="83"/>
      <c r="AA20" s="83"/>
      <c r="AB20" s="83"/>
      <c r="AC20" s="83"/>
      <c r="AD20" s="83"/>
      <c r="AE20" s="83"/>
      <c r="AF20" s="83"/>
      <c r="AG20" s="83"/>
      <c r="AH20" s="83"/>
      <c r="AI20" s="83"/>
      <c r="AJ20" s="83"/>
      <c r="AK20" s="79">
        <v>7715027733</v>
      </c>
      <c r="AL20" s="79"/>
      <c r="AM20" s="79"/>
      <c r="AN20" s="79"/>
      <c r="AO20" s="79"/>
      <c r="AP20" s="79"/>
      <c r="AQ20" s="79"/>
      <c r="AR20" s="79"/>
      <c r="AS20" s="79"/>
      <c r="AT20" s="79"/>
      <c r="AU20" s="79"/>
      <c r="AV20" s="79"/>
      <c r="AW20" s="79"/>
      <c r="AX20" s="79"/>
      <c r="AY20" s="79"/>
      <c r="AZ20" s="79"/>
      <c r="BA20" s="79"/>
      <c r="BB20" s="79"/>
      <c r="BC20" s="79"/>
      <c r="BD20" s="79"/>
      <c r="BE20" s="79"/>
      <c r="BF20" s="79"/>
      <c r="BG20" s="79"/>
      <c r="BH20" s="79"/>
      <c r="BI20" s="79"/>
      <c r="BJ20" s="79"/>
      <c r="BK20" s="79"/>
      <c r="BL20" s="79"/>
      <c r="BM20" s="79"/>
      <c r="BN20" s="79"/>
      <c r="BO20" s="79"/>
      <c r="BP20" s="79"/>
      <c r="BQ20" s="79"/>
      <c r="BR20" s="79"/>
      <c r="BS20" s="79"/>
      <c r="BT20" s="79"/>
      <c r="BU20" s="79"/>
      <c r="BV20" s="79"/>
      <c r="BW20" s="79"/>
      <c r="BX20" s="79"/>
      <c r="BY20" s="79"/>
      <c r="BZ20" s="79"/>
      <c r="CA20" s="79"/>
      <c r="CB20" s="79"/>
      <c r="CC20" s="79"/>
      <c r="CD20" s="79"/>
      <c r="CE20" s="79"/>
      <c r="CF20" s="79"/>
      <c r="CG20" s="79"/>
      <c r="CH20" s="79"/>
      <c r="CI20" s="79"/>
      <c r="CJ20" s="79"/>
      <c r="CK20" s="79"/>
      <c r="CL20" s="79"/>
      <c r="CM20" s="79"/>
      <c r="CN20" s="79"/>
      <c r="CO20" s="79"/>
      <c r="CP20" s="79"/>
      <c r="CQ20" s="79"/>
      <c r="CR20" s="79"/>
      <c r="CS20" s="79"/>
      <c r="CT20" s="79"/>
      <c r="CU20" s="79"/>
      <c r="CV20" s="79"/>
      <c r="CW20" s="79"/>
      <c r="CX20" s="79"/>
      <c r="CY20" s="79"/>
      <c r="CZ20" s="79"/>
      <c r="DA20" s="79"/>
      <c r="DB20" s="79"/>
      <c r="DC20" s="79"/>
      <c r="DD20" s="79"/>
      <c r="DE20" s="79"/>
      <c r="DF20" s="79"/>
      <c r="DG20" s="79"/>
      <c r="DH20" s="79"/>
      <c r="DI20" s="79"/>
      <c r="DJ20" s="79"/>
      <c r="DK20" s="79"/>
      <c r="DL20" s="79"/>
      <c r="DM20" s="79"/>
      <c r="DN20" s="79"/>
      <c r="DO20" s="79"/>
      <c r="DP20" s="79"/>
      <c r="DQ20" s="79"/>
      <c r="DR20" s="79"/>
      <c r="DS20" s="79"/>
      <c r="DT20" s="79"/>
      <c r="DU20" s="79"/>
      <c r="DV20" s="79"/>
      <c r="DW20" s="79"/>
      <c r="DX20" s="79"/>
      <c r="DY20" s="79"/>
      <c r="DZ20" s="79"/>
      <c r="EA20" s="79"/>
      <c r="EB20" s="79"/>
      <c r="EC20" s="79"/>
      <c r="ED20" s="79"/>
      <c r="EE20" s="79"/>
      <c r="EF20" s="79"/>
      <c r="EG20" s="79"/>
      <c r="EH20" s="79"/>
      <c r="EI20" s="79"/>
      <c r="EJ20" s="79"/>
      <c r="EK20" s="79"/>
      <c r="EL20" s="79"/>
      <c r="EM20" s="79"/>
      <c r="EN20" s="79"/>
      <c r="EO20" s="79"/>
      <c r="EP20" s="79"/>
      <c r="EQ20" s="79"/>
      <c r="ER20" s="79"/>
      <c r="ES20" s="79"/>
      <c r="ET20" s="79"/>
      <c r="EU20" s="79"/>
      <c r="EV20" s="79"/>
      <c r="EW20" s="79"/>
      <c r="EX20" s="79"/>
      <c r="EY20" s="79"/>
    </row>
    <row r="21" spans="1:155" x14ac:dyDescent="0.25">
      <c r="A21" s="68" t="s">
        <v>9</v>
      </c>
      <c r="B21" s="69"/>
      <c r="C21" s="69"/>
      <c r="D21" s="69"/>
      <c r="E21" s="69"/>
      <c r="F21" s="69"/>
      <c r="G21" s="69"/>
      <c r="H21" s="69"/>
      <c r="I21" s="69"/>
      <c r="J21" s="69"/>
      <c r="K21" s="69"/>
      <c r="L21" s="69"/>
      <c r="M21" s="69"/>
      <c r="N21" s="69"/>
      <c r="O21" s="69"/>
      <c r="P21" s="69"/>
      <c r="Q21" s="69"/>
      <c r="R21" s="69"/>
      <c r="S21" s="69"/>
      <c r="T21" s="69"/>
      <c r="U21" s="69"/>
      <c r="V21" s="69"/>
      <c r="W21" s="69"/>
      <c r="X21" s="69"/>
      <c r="Y21" s="69"/>
      <c r="Z21" s="69"/>
      <c r="AA21" s="69"/>
      <c r="AB21" s="69"/>
      <c r="AC21" s="69"/>
      <c r="AD21" s="69"/>
      <c r="AE21" s="69"/>
      <c r="AF21" s="69"/>
      <c r="AG21" s="69"/>
      <c r="AH21" s="69"/>
      <c r="AI21" s="69"/>
      <c r="AJ21" s="69"/>
      <c r="AK21" s="69"/>
      <c r="AL21" s="69"/>
      <c r="AM21" s="69"/>
      <c r="AN21" s="69"/>
      <c r="AO21" s="69"/>
      <c r="AP21" s="69"/>
      <c r="AQ21" s="69"/>
      <c r="AR21" s="69"/>
      <c r="AS21" s="69"/>
      <c r="AT21" s="69"/>
      <c r="AU21" s="69"/>
      <c r="AV21" s="69"/>
      <c r="AW21" s="69"/>
      <c r="AX21" s="69"/>
      <c r="AY21" s="69"/>
      <c r="AZ21" s="69"/>
      <c r="BA21" s="69"/>
      <c r="BB21" s="69"/>
      <c r="BC21" s="69"/>
      <c r="BD21" s="69"/>
      <c r="BE21" s="69"/>
      <c r="BF21" s="69"/>
      <c r="BG21" s="69"/>
      <c r="BH21" s="69"/>
      <c r="BI21" s="69"/>
      <c r="BJ21" s="69"/>
      <c r="BK21" s="69"/>
      <c r="BL21" s="69"/>
      <c r="BM21" s="69"/>
      <c r="BN21" s="69"/>
      <c r="BO21" s="69"/>
      <c r="BP21" s="69"/>
      <c r="BQ21" s="69"/>
      <c r="BR21" s="69"/>
      <c r="BS21" s="69"/>
      <c r="BT21" s="69"/>
      <c r="BU21" s="69"/>
      <c r="BV21" s="69"/>
      <c r="BW21" s="69"/>
      <c r="BX21" s="69"/>
      <c r="BY21" s="69"/>
      <c r="BZ21" s="69"/>
      <c r="CA21" s="69"/>
      <c r="CB21" s="69"/>
      <c r="CC21" s="69"/>
      <c r="CD21" s="69"/>
      <c r="CE21" s="69"/>
      <c r="CF21" s="69"/>
      <c r="CG21" s="69"/>
      <c r="CH21" s="69"/>
      <c r="CI21" s="69"/>
      <c r="CJ21" s="69"/>
      <c r="CK21" s="69"/>
      <c r="CL21" s="69"/>
      <c r="CM21" s="69"/>
      <c r="CN21" s="69"/>
      <c r="CO21" s="69"/>
      <c r="CP21" s="69"/>
      <c r="CQ21" s="69"/>
      <c r="CR21" s="69"/>
      <c r="CS21" s="69"/>
      <c r="CT21" s="69"/>
      <c r="CU21" s="69"/>
      <c r="CV21" s="69"/>
      <c r="CW21" s="69"/>
      <c r="CX21" s="69"/>
      <c r="CY21" s="69"/>
      <c r="CZ21" s="69"/>
      <c r="DA21" s="69"/>
      <c r="DB21" s="69"/>
      <c r="DC21" s="69"/>
      <c r="DD21" s="69"/>
      <c r="DE21" s="69"/>
      <c r="DF21" s="69"/>
      <c r="DG21" s="69"/>
      <c r="DH21" s="69"/>
      <c r="DI21" s="69"/>
      <c r="DJ21" s="69"/>
      <c r="DK21" s="69"/>
      <c r="DL21" s="69"/>
      <c r="DM21" s="69"/>
      <c r="DN21" s="69"/>
      <c r="DO21" s="69"/>
      <c r="DP21" s="69"/>
      <c r="DQ21" s="69"/>
      <c r="DR21" s="69"/>
      <c r="DS21" s="69"/>
      <c r="DT21" s="69"/>
      <c r="DU21" s="69"/>
      <c r="DV21" s="69"/>
      <c r="DW21" s="69"/>
      <c r="DX21" s="69"/>
      <c r="DY21" s="69"/>
      <c r="DZ21" s="69"/>
      <c r="EA21" s="69"/>
      <c r="EB21" s="69"/>
      <c r="EC21" s="69"/>
      <c r="ED21" s="69"/>
      <c r="EE21" s="69"/>
      <c r="EF21" s="69"/>
      <c r="EG21" s="69"/>
      <c r="EH21" s="69"/>
      <c r="EI21" s="69"/>
      <c r="EJ21" s="69"/>
      <c r="EK21" s="69"/>
      <c r="EL21" s="69"/>
      <c r="EM21" s="69"/>
      <c r="EN21" s="69"/>
      <c r="EO21" s="69"/>
      <c r="EP21" s="69"/>
      <c r="EQ21" s="69"/>
      <c r="ER21" s="69"/>
      <c r="ES21" s="69"/>
      <c r="ET21" s="69"/>
      <c r="EU21" s="69"/>
      <c r="EV21" s="69"/>
      <c r="EW21" s="69"/>
      <c r="EX21" s="69"/>
      <c r="EY21" s="69"/>
    </row>
    <row r="22" spans="1:155" x14ac:dyDescent="0.25">
      <c r="A22" s="65"/>
      <c r="B22" s="65"/>
      <c r="C22" s="65"/>
      <c r="D22" s="65"/>
      <c r="E22" s="65"/>
      <c r="F22" s="65"/>
      <c r="G22" s="65"/>
      <c r="H22" s="65"/>
      <c r="I22" s="65"/>
      <c r="J22" s="65"/>
      <c r="K22" s="65"/>
      <c r="L22" s="65"/>
      <c r="M22" s="65"/>
      <c r="N22" s="65"/>
      <c r="O22" s="65"/>
      <c r="P22" s="65"/>
      <c r="Q22" s="65"/>
      <c r="R22" s="65"/>
      <c r="S22" s="65"/>
      <c r="T22" s="65"/>
      <c r="U22" s="65"/>
      <c r="V22" s="65"/>
      <c r="W22" s="65"/>
      <c r="X22" s="65"/>
      <c r="Y22" s="65"/>
      <c r="Z22" s="65"/>
      <c r="AA22" s="65"/>
      <c r="AB22" s="65"/>
      <c r="AC22" s="65"/>
      <c r="AD22" s="65"/>
      <c r="AE22" s="65"/>
      <c r="AF22" s="65"/>
      <c r="AG22" s="65"/>
      <c r="AH22" s="65"/>
      <c r="AI22" s="65"/>
      <c r="AJ22" s="65"/>
      <c r="AK22" s="65"/>
      <c r="AL22" s="65"/>
      <c r="AM22" s="65"/>
      <c r="AN22" s="65"/>
      <c r="AO22" s="65"/>
      <c r="AP22" s="65"/>
      <c r="AQ22" s="65"/>
      <c r="AR22" s="65"/>
      <c r="AS22" s="65"/>
      <c r="AT22" s="65"/>
      <c r="AU22" s="65"/>
      <c r="AV22" s="65"/>
      <c r="AW22" s="65"/>
      <c r="AX22" s="65"/>
      <c r="AY22" s="65"/>
      <c r="AZ22" s="65"/>
      <c r="BA22" s="65"/>
      <c r="BB22" s="65"/>
      <c r="BC22" s="65"/>
      <c r="BD22" s="65"/>
      <c r="BE22" s="65"/>
      <c r="BF22" s="65"/>
      <c r="BG22" s="65"/>
      <c r="BH22" s="65"/>
      <c r="BI22" s="65"/>
      <c r="BJ22" s="65"/>
      <c r="BK22" s="65"/>
      <c r="BL22" s="65"/>
      <c r="BM22" s="65"/>
      <c r="BN22" s="65"/>
      <c r="BO22" s="65"/>
      <c r="BP22" s="65"/>
      <c r="BQ22" s="65"/>
      <c r="BR22" s="65"/>
      <c r="BS22" s="65"/>
      <c r="BT22" s="65"/>
      <c r="BU22" s="65"/>
      <c r="BV22" s="65"/>
      <c r="BW22" s="65"/>
      <c r="BX22" s="65"/>
      <c r="BY22" s="65"/>
      <c r="BZ22" s="65"/>
      <c r="CA22" s="65"/>
      <c r="CB22" s="65"/>
      <c r="CC22" s="65"/>
      <c r="CD22" s="65"/>
      <c r="CE22" s="65"/>
      <c r="CF22" s="65"/>
      <c r="CG22" s="65"/>
      <c r="CH22" s="65"/>
      <c r="CI22" s="65"/>
      <c r="CJ22" s="65"/>
      <c r="CK22" s="65"/>
      <c r="CL22" s="65"/>
      <c r="CM22" s="65"/>
      <c r="CN22" s="65"/>
      <c r="CO22" s="65"/>
      <c r="CP22" s="65"/>
      <c r="CQ22" s="65"/>
      <c r="CR22" s="65"/>
      <c r="CS22" s="65"/>
      <c r="CT22" s="65"/>
      <c r="CU22" s="65"/>
      <c r="CV22" s="65"/>
      <c r="CW22" s="65"/>
      <c r="CX22" s="65"/>
      <c r="CY22" s="65"/>
      <c r="CZ22" s="65"/>
      <c r="DA22" s="65"/>
      <c r="DB22" s="65"/>
      <c r="DC22" s="65"/>
      <c r="DD22" s="65"/>
      <c r="DE22" s="65"/>
      <c r="DF22" s="65"/>
      <c r="DG22" s="65"/>
      <c r="DH22" s="65"/>
      <c r="DI22" s="65"/>
      <c r="DJ22" s="65"/>
      <c r="DK22" s="65"/>
      <c r="DL22" s="65"/>
      <c r="DM22" s="65"/>
      <c r="DN22" s="65"/>
      <c r="DO22" s="65"/>
      <c r="DP22" s="65"/>
      <c r="DQ22" s="65"/>
      <c r="DR22" s="65"/>
      <c r="DS22" s="65"/>
      <c r="DT22" s="65"/>
      <c r="DU22" s="65"/>
      <c r="DV22" s="65"/>
      <c r="DW22" s="65"/>
      <c r="DX22" s="65"/>
      <c r="DY22" s="65"/>
      <c r="DZ22" s="65"/>
      <c r="EA22" s="65"/>
      <c r="EB22" s="65"/>
      <c r="EC22" s="65"/>
      <c r="ED22" s="65"/>
      <c r="EE22" s="65"/>
      <c r="EF22" s="65"/>
      <c r="EG22" s="65"/>
      <c r="EH22" s="65"/>
      <c r="EI22" s="65"/>
      <c r="EJ22" s="65"/>
      <c r="EK22" s="65"/>
      <c r="EL22" s="65"/>
      <c r="EM22" s="65"/>
      <c r="EN22" s="65"/>
      <c r="EO22" s="65"/>
      <c r="EP22" s="65"/>
      <c r="EQ22" s="65"/>
      <c r="ER22" s="65"/>
      <c r="ES22" s="65"/>
      <c r="ET22" s="65"/>
      <c r="EU22" s="65"/>
      <c r="EV22" s="65"/>
      <c r="EW22" s="65"/>
      <c r="EX22" s="65"/>
      <c r="EY22" s="65"/>
    </row>
  </sheetData>
  <sheetProtection algorithmName="SHA-512" hashValue="aiayJ6Y3x9FrJWi9hLixhVDOQzuXRTsTcnAT9hwoZsOiuOuJ6qI4TGvTiDLE41GRT5IH9/grHcQdXROw7J4TXg==" saltValue="FmXejRUqWJjUPkCqebze6g==" spinCount="100000" sheet="1" objects="1" scenarios="1"/>
  <mergeCells count="21">
    <mergeCell ref="A21:EY22"/>
    <mergeCell ref="A19:J19"/>
    <mergeCell ref="A14:CE14"/>
    <mergeCell ref="CF14:DL14"/>
    <mergeCell ref="B15:CE15"/>
    <mergeCell ref="CF15:DL16"/>
    <mergeCell ref="B16:CE16"/>
    <mergeCell ref="DV17:ES17"/>
    <mergeCell ref="A20:J20"/>
    <mergeCell ref="K19:R19"/>
    <mergeCell ref="K20:R20"/>
    <mergeCell ref="AK19:EY19"/>
    <mergeCell ref="AK20:EY20"/>
    <mergeCell ref="S19:AJ19"/>
    <mergeCell ref="S20:AJ20"/>
    <mergeCell ref="BH11:CP11"/>
    <mergeCell ref="S1:EH1"/>
    <mergeCell ref="S3:EH3"/>
    <mergeCell ref="S5:EH5"/>
    <mergeCell ref="AC7:DX9"/>
    <mergeCell ref="AC10:DX10"/>
  </mergeCells>
  <printOptions horizontalCentered="1"/>
  <pageMargins left="0.19685039370078741" right="0.19685039370078741" top="0.19685039370078741" bottom="0.19685039370078741"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1">
    <tabColor rgb="FF00B050"/>
  </sheetPr>
  <dimension ref="A1:T205"/>
  <sheetViews>
    <sheetView zoomScale="85" zoomScaleNormal="85" zoomScaleSheetLayoutView="150" workbookViewId="0">
      <selection activeCell="L7" sqref="L7"/>
    </sheetView>
  </sheetViews>
  <sheetFormatPr defaultColWidth="9.109375" defaultRowHeight="10.199999999999999" x14ac:dyDescent="0.2"/>
  <cols>
    <col min="1" max="1" width="3.5546875" style="35" bestFit="1" customWidth="1"/>
    <col min="2" max="2" width="41.109375" style="35" customWidth="1"/>
    <col min="3" max="3" width="21.109375" style="35" bestFit="1" customWidth="1"/>
    <col min="4" max="5" width="30.44140625" style="43" customWidth="1"/>
    <col min="6" max="8" width="12.109375" style="35" customWidth="1"/>
    <col min="9" max="11" width="35.5546875" style="35" customWidth="1"/>
    <col min="12" max="12" width="68.109375" style="35" customWidth="1"/>
    <col min="13" max="13" width="14.44140625" style="35" customWidth="1"/>
    <col min="14" max="15" width="25" style="35" customWidth="1"/>
    <col min="16" max="18" width="21.109375" style="35" bestFit="1" customWidth="1"/>
    <col min="19" max="20" width="32.109375" style="35" customWidth="1"/>
    <col min="21" max="16384" width="9.109375" style="35"/>
  </cols>
  <sheetData>
    <row r="1" spans="1:20" ht="45.75" customHeight="1" thickBot="1" x14ac:dyDescent="0.35">
      <c r="A1" s="86" t="s">
        <v>10</v>
      </c>
      <c r="B1" s="87"/>
      <c r="C1" s="87"/>
      <c r="D1" s="87"/>
      <c r="E1" s="87"/>
      <c r="F1" s="87"/>
      <c r="G1" s="87"/>
      <c r="H1" s="87"/>
      <c r="I1" s="87"/>
      <c r="J1" s="87"/>
      <c r="K1" s="32"/>
      <c r="L1" s="32"/>
      <c r="M1" s="32"/>
      <c r="N1" s="32"/>
      <c r="O1" s="32"/>
      <c r="P1" s="32"/>
      <c r="Q1" s="33"/>
      <c r="R1" s="34" t="s">
        <v>11</v>
      </c>
      <c r="S1" s="90">
        <v>45291</v>
      </c>
      <c r="T1" s="91"/>
    </row>
    <row r="2" spans="1:20" ht="45.75" customHeight="1" x14ac:dyDescent="0.3">
      <c r="A2" s="88" t="s">
        <v>152</v>
      </c>
      <c r="B2" s="89"/>
      <c r="C2" s="89"/>
      <c r="D2" s="89"/>
      <c r="E2" s="89"/>
      <c r="F2" s="89"/>
      <c r="G2" s="89"/>
      <c r="H2" s="89"/>
      <c r="I2" s="89"/>
      <c r="J2" s="89"/>
      <c r="K2" s="36"/>
      <c r="L2" s="36"/>
      <c r="M2" s="36"/>
      <c r="N2" s="36"/>
      <c r="O2" s="36"/>
      <c r="P2" s="36"/>
      <c r="Q2" s="37"/>
      <c r="S2" s="38"/>
      <c r="T2" s="38"/>
    </row>
    <row r="3" spans="1:20" ht="42.75" customHeight="1" x14ac:dyDescent="0.3">
      <c r="A3" s="84" t="s">
        <v>12</v>
      </c>
      <c r="B3" s="84" t="s">
        <v>13</v>
      </c>
      <c r="C3" s="84" t="s">
        <v>14</v>
      </c>
      <c r="D3" s="84" t="s">
        <v>15</v>
      </c>
      <c r="E3" s="84" t="s">
        <v>16</v>
      </c>
      <c r="F3" s="84" t="s">
        <v>17</v>
      </c>
      <c r="G3" s="84" t="s">
        <v>18</v>
      </c>
      <c r="H3" s="84" t="s">
        <v>19</v>
      </c>
      <c r="I3" s="84" t="s">
        <v>20</v>
      </c>
      <c r="J3" s="84" t="s">
        <v>21</v>
      </c>
      <c r="K3" s="84" t="s">
        <v>22</v>
      </c>
      <c r="L3" s="84" t="s">
        <v>23</v>
      </c>
      <c r="M3" s="84" t="s">
        <v>24</v>
      </c>
      <c r="N3" s="92" t="s">
        <v>25</v>
      </c>
      <c r="O3" s="93"/>
      <c r="P3" s="84" t="s">
        <v>26</v>
      </c>
      <c r="Q3" s="93"/>
      <c r="R3" s="94"/>
      <c r="S3" s="84" t="s">
        <v>27</v>
      </c>
      <c r="T3" s="84" t="s">
        <v>28</v>
      </c>
    </row>
    <row r="4" spans="1:20" ht="64.5" customHeight="1" x14ac:dyDescent="0.2">
      <c r="A4" s="85"/>
      <c r="B4" s="85"/>
      <c r="C4" s="85"/>
      <c r="D4" s="85"/>
      <c r="E4" s="85"/>
      <c r="F4" s="85"/>
      <c r="G4" s="85"/>
      <c r="H4" s="85"/>
      <c r="I4" s="85"/>
      <c r="J4" s="85"/>
      <c r="K4" s="85"/>
      <c r="L4" s="85"/>
      <c r="M4" s="85"/>
      <c r="N4" s="39" t="s">
        <v>29</v>
      </c>
      <c r="O4" s="39" t="s">
        <v>30</v>
      </c>
      <c r="P4" s="39" t="s">
        <v>31</v>
      </c>
      <c r="Q4" s="39" t="s">
        <v>32</v>
      </c>
      <c r="R4" s="39" t="s">
        <v>33</v>
      </c>
      <c r="S4" s="85"/>
      <c r="T4" s="85"/>
    </row>
    <row r="5" spans="1:20" x14ac:dyDescent="0.2">
      <c r="A5" s="40">
        <v>1</v>
      </c>
      <c r="B5" s="40">
        <v>2</v>
      </c>
      <c r="C5" s="40">
        <v>3</v>
      </c>
      <c r="D5" s="40">
        <v>4</v>
      </c>
      <c r="E5" s="40">
        <v>5</v>
      </c>
      <c r="F5" s="40">
        <v>6</v>
      </c>
      <c r="G5" s="40">
        <v>7</v>
      </c>
      <c r="H5" s="40">
        <v>8</v>
      </c>
      <c r="I5" s="40">
        <v>9</v>
      </c>
      <c r="J5" s="40">
        <v>10</v>
      </c>
      <c r="K5" s="40">
        <v>11</v>
      </c>
      <c r="L5" s="40">
        <v>12</v>
      </c>
      <c r="M5" s="40">
        <v>13</v>
      </c>
      <c r="N5" s="40">
        <v>14</v>
      </c>
      <c r="O5" s="40">
        <v>15</v>
      </c>
      <c r="P5" s="40">
        <v>16</v>
      </c>
      <c r="Q5" s="40">
        <v>17</v>
      </c>
      <c r="R5" s="40">
        <v>18</v>
      </c>
      <c r="S5" s="40">
        <v>19</v>
      </c>
      <c r="T5" s="40">
        <v>20</v>
      </c>
    </row>
    <row r="6" spans="1:20" ht="79.5" customHeight="1" x14ac:dyDescent="0.2">
      <c r="A6" s="40">
        <v>1</v>
      </c>
      <c r="B6" s="40" t="s">
        <v>34</v>
      </c>
      <c r="C6" s="40" t="s">
        <v>35</v>
      </c>
      <c r="D6" s="40" t="s">
        <v>36</v>
      </c>
      <c r="E6" s="40" t="s">
        <v>37</v>
      </c>
      <c r="F6" s="41">
        <v>44562</v>
      </c>
      <c r="G6" s="41">
        <v>45566</v>
      </c>
      <c r="H6" s="41" t="s">
        <v>38</v>
      </c>
      <c r="I6" s="40" t="s">
        <v>20</v>
      </c>
      <c r="J6" s="40" t="s">
        <v>39</v>
      </c>
      <c r="K6" s="40" t="s">
        <v>40</v>
      </c>
      <c r="L6" s="40" t="s">
        <v>67</v>
      </c>
      <c r="M6" s="42">
        <f t="shared" ref="M6:M69" si="0">SUM(N6:O6)</f>
        <v>2500</v>
      </c>
      <c r="N6" s="42">
        <v>1000</v>
      </c>
      <c r="O6" s="42">
        <v>1500</v>
      </c>
      <c r="P6" s="40" t="s">
        <v>41</v>
      </c>
      <c r="Q6" s="40" t="s">
        <v>42</v>
      </c>
      <c r="R6" s="40" t="s">
        <v>43</v>
      </c>
      <c r="S6" s="40" t="s">
        <v>44</v>
      </c>
      <c r="T6" s="40" t="s">
        <v>45</v>
      </c>
    </row>
    <row r="7" spans="1:20" ht="295.8" x14ac:dyDescent="0.2">
      <c r="A7" s="44">
        <v>2</v>
      </c>
      <c r="B7" s="44" t="s">
        <v>47</v>
      </c>
      <c r="C7" s="44" t="s">
        <v>156</v>
      </c>
      <c r="D7" s="44" t="s">
        <v>157</v>
      </c>
      <c r="E7" s="44" t="s">
        <v>58</v>
      </c>
      <c r="F7" s="52">
        <v>44704</v>
      </c>
      <c r="G7" s="52">
        <v>45838</v>
      </c>
      <c r="H7" s="52" t="s">
        <v>62</v>
      </c>
      <c r="I7" s="44" t="s">
        <v>158</v>
      </c>
      <c r="J7" s="44" t="s">
        <v>159</v>
      </c>
      <c r="K7" s="44" t="s">
        <v>160</v>
      </c>
      <c r="L7" s="44" t="s">
        <v>164</v>
      </c>
      <c r="M7" s="47">
        <f>SUM(N7:O7)</f>
        <v>46884.008000000002</v>
      </c>
      <c r="N7" s="53">
        <f>46270.93+613.078</f>
        <v>46884.008000000002</v>
      </c>
      <c r="O7" s="53">
        <v>0</v>
      </c>
      <c r="P7" s="44" t="s">
        <v>161</v>
      </c>
      <c r="Q7" s="44" t="s">
        <v>162</v>
      </c>
      <c r="R7" s="44" t="s">
        <v>163</v>
      </c>
      <c r="S7" s="44"/>
      <c r="T7" s="44"/>
    </row>
    <row r="8" spans="1:20" ht="409.6" x14ac:dyDescent="0.2">
      <c r="A8" s="44">
        <v>3</v>
      </c>
      <c r="B8" s="44" t="s">
        <v>46</v>
      </c>
      <c r="C8" s="44" t="s">
        <v>242</v>
      </c>
      <c r="D8" s="44" t="s">
        <v>243</v>
      </c>
      <c r="E8" s="44" t="s">
        <v>58</v>
      </c>
      <c r="F8" s="52">
        <v>44503</v>
      </c>
      <c r="G8" s="52">
        <v>46022</v>
      </c>
      <c r="H8" s="52" t="s">
        <v>38</v>
      </c>
      <c r="I8" s="44" t="s">
        <v>244</v>
      </c>
      <c r="J8" s="44" t="s">
        <v>245</v>
      </c>
      <c r="K8" s="44" t="s">
        <v>246</v>
      </c>
      <c r="L8" s="44" t="s">
        <v>247</v>
      </c>
      <c r="M8" s="47">
        <f t="shared" si="0"/>
        <v>48278.71</v>
      </c>
      <c r="N8" s="53">
        <f>32773.21+81.864+1305.876+14117.76</f>
        <v>48278.71</v>
      </c>
      <c r="O8" s="53">
        <v>0</v>
      </c>
      <c r="P8" s="44" t="s">
        <v>248</v>
      </c>
      <c r="Q8" s="44" t="s">
        <v>173</v>
      </c>
      <c r="R8" s="44" t="s">
        <v>249</v>
      </c>
      <c r="S8" s="44"/>
      <c r="T8" s="44"/>
    </row>
    <row r="9" spans="1:20" ht="409.6" x14ac:dyDescent="0.2">
      <c r="A9" s="44">
        <v>4</v>
      </c>
      <c r="B9" s="44" t="s">
        <v>55</v>
      </c>
      <c r="C9" s="44" t="s">
        <v>250</v>
      </c>
      <c r="D9" s="44" t="s">
        <v>251</v>
      </c>
      <c r="E9" s="44" t="s">
        <v>58</v>
      </c>
      <c r="F9" s="52">
        <v>44503</v>
      </c>
      <c r="G9" s="52">
        <v>46022</v>
      </c>
      <c r="H9" s="52" t="s">
        <v>38</v>
      </c>
      <c r="I9" s="44" t="s">
        <v>252</v>
      </c>
      <c r="J9" s="44" t="s">
        <v>253</v>
      </c>
      <c r="K9" s="44" t="s">
        <v>254</v>
      </c>
      <c r="L9" s="44" t="s">
        <v>331</v>
      </c>
      <c r="M9" s="47">
        <f t="shared" si="0"/>
        <v>25065.835999999999</v>
      </c>
      <c r="N9" s="53">
        <v>25065.835999999999</v>
      </c>
      <c r="O9" s="53">
        <v>0</v>
      </c>
      <c r="P9" s="44" t="s">
        <v>255</v>
      </c>
      <c r="Q9" s="44" t="s">
        <v>256</v>
      </c>
      <c r="R9" s="44" t="s">
        <v>257</v>
      </c>
      <c r="S9" s="44"/>
      <c r="T9" s="44"/>
    </row>
    <row r="10" spans="1:20" ht="346.8" x14ac:dyDescent="0.2">
      <c r="A10" s="44">
        <v>5</v>
      </c>
      <c r="B10" s="44" t="s">
        <v>48</v>
      </c>
      <c r="C10" s="44" t="s">
        <v>313</v>
      </c>
      <c r="D10" s="44" t="s">
        <v>314</v>
      </c>
      <c r="E10" s="44" t="s">
        <v>37</v>
      </c>
      <c r="F10" s="52">
        <v>44503</v>
      </c>
      <c r="G10" s="52">
        <v>46022</v>
      </c>
      <c r="H10" s="52" t="s">
        <v>38</v>
      </c>
      <c r="I10" s="44" t="s">
        <v>315</v>
      </c>
      <c r="J10" s="44" t="s">
        <v>316</v>
      </c>
      <c r="K10" s="44" t="s">
        <v>317</v>
      </c>
      <c r="L10" s="44" t="s">
        <v>318</v>
      </c>
      <c r="M10" s="47">
        <f t="shared" si="0"/>
        <v>18609.899999999998</v>
      </c>
      <c r="N10" s="53">
        <f>18117.62+25.42+66.86+400</f>
        <v>18609.899999999998</v>
      </c>
      <c r="O10" s="53">
        <v>0</v>
      </c>
      <c r="P10" s="44" t="s">
        <v>324</v>
      </c>
      <c r="Q10" s="44" t="s">
        <v>325</v>
      </c>
      <c r="R10" s="44" t="s">
        <v>326</v>
      </c>
      <c r="S10" s="44"/>
      <c r="T10" s="44"/>
    </row>
    <row r="11" spans="1:20" ht="408" x14ac:dyDescent="0.2">
      <c r="A11" s="44">
        <v>6</v>
      </c>
      <c r="B11" s="44" t="s">
        <v>165</v>
      </c>
      <c r="C11" s="44" t="s">
        <v>319</v>
      </c>
      <c r="D11" s="44" t="s">
        <v>214</v>
      </c>
      <c r="E11" s="44" t="s">
        <v>58</v>
      </c>
      <c r="F11" s="52">
        <v>44503</v>
      </c>
      <c r="G11" s="52">
        <v>45291</v>
      </c>
      <c r="H11" s="52" t="s">
        <v>38</v>
      </c>
      <c r="I11" s="44" t="s">
        <v>320</v>
      </c>
      <c r="J11" s="44" t="s">
        <v>321</v>
      </c>
      <c r="K11" s="44" t="s">
        <v>322</v>
      </c>
      <c r="L11" s="44" t="s">
        <v>323</v>
      </c>
      <c r="M11" s="47">
        <f t="shared" si="0"/>
        <v>9793.5300000000007</v>
      </c>
      <c r="N11" s="53">
        <f>9793.53</f>
        <v>9793.5300000000007</v>
      </c>
      <c r="O11" s="53">
        <v>0</v>
      </c>
      <c r="P11" s="44" t="s">
        <v>327</v>
      </c>
      <c r="Q11" s="44" t="s">
        <v>328</v>
      </c>
      <c r="R11" s="44" t="s">
        <v>329</v>
      </c>
      <c r="S11" s="44" t="s">
        <v>330</v>
      </c>
      <c r="T11" s="44"/>
    </row>
    <row r="12" spans="1:20" ht="193.8" x14ac:dyDescent="0.2">
      <c r="A12" s="44">
        <v>7</v>
      </c>
      <c r="B12" s="44" t="s">
        <v>165</v>
      </c>
      <c r="C12" s="44" t="s">
        <v>166</v>
      </c>
      <c r="D12" s="44" t="s">
        <v>167</v>
      </c>
      <c r="E12" s="44" t="s">
        <v>58</v>
      </c>
      <c r="F12" s="52">
        <v>45114</v>
      </c>
      <c r="G12" s="52">
        <v>45289</v>
      </c>
      <c r="H12" s="52" t="s">
        <v>38</v>
      </c>
      <c r="I12" s="44" t="s">
        <v>168</v>
      </c>
      <c r="J12" s="44" t="s">
        <v>169</v>
      </c>
      <c r="K12" s="44" t="s">
        <v>170</v>
      </c>
      <c r="L12" s="44" t="s">
        <v>171</v>
      </c>
      <c r="M12" s="47">
        <f t="shared" si="0"/>
        <v>3207.18</v>
      </c>
      <c r="N12" s="53">
        <f>3207.18</f>
        <v>3207.18</v>
      </c>
      <c r="O12" s="53">
        <v>0</v>
      </c>
      <c r="P12" s="44" t="s">
        <v>172</v>
      </c>
      <c r="Q12" s="44" t="s">
        <v>173</v>
      </c>
      <c r="R12" s="44" t="s">
        <v>174</v>
      </c>
      <c r="S12" s="44" t="s">
        <v>175</v>
      </c>
      <c r="T12" s="44" t="s">
        <v>175</v>
      </c>
    </row>
    <row r="13" spans="1:20" ht="173.4" x14ac:dyDescent="0.2">
      <c r="A13" s="44">
        <v>8</v>
      </c>
      <c r="B13" s="44" t="s">
        <v>165</v>
      </c>
      <c r="C13" s="44" t="s">
        <v>176</v>
      </c>
      <c r="D13" s="44" t="s">
        <v>167</v>
      </c>
      <c r="E13" s="44" t="s">
        <v>58</v>
      </c>
      <c r="F13" s="52">
        <v>45114</v>
      </c>
      <c r="G13" s="52">
        <v>45289</v>
      </c>
      <c r="H13" s="52" t="s">
        <v>38</v>
      </c>
      <c r="I13" s="44" t="s">
        <v>177</v>
      </c>
      <c r="J13" s="44" t="s">
        <v>178</v>
      </c>
      <c r="K13" s="44" t="s">
        <v>170</v>
      </c>
      <c r="L13" s="44" t="s">
        <v>179</v>
      </c>
      <c r="M13" s="47">
        <f t="shared" si="0"/>
        <v>1687.51</v>
      </c>
      <c r="N13" s="53">
        <f>1687.51</f>
        <v>1687.51</v>
      </c>
      <c r="O13" s="53">
        <v>0</v>
      </c>
      <c r="P13" s="44" t="s">
        <v>172</v>
      </c>
      <c r="Q13" s="44" t="s">
        <v>173</v>
      </c>
      <c r="R13" s="44" t="s">
        <v>174</v>
      </c>
      <c r="S13" s="44" t="s">
        <v>175</v>
      </c>
      <c r="T13" s="44" t="s">
        <v>175</v>
      </c>
    </row>
    <row r="14" spans="1:20" ht="122.4" x14ac:dyDescent="0.2">
      <c r="A14" s="44">
        <v>9</v>
      </c>
      <c r="B14" s="44" t="s">
        <v>180</v>
      </c>
      <c r="C14" s="44" t="s">
        <v>181</v>
      </c>
      <c r="D14" s="44" t="s">
        <v>167</v>
      </c>
      <c r="E14" s="44" t="s">
        <v>58</v>
      </c>
      <c r="F14" s="52">
        <v>45114</v>
      </c>
      <c r="G14" s="52">
        <v>45289</v>
      </c>
      <c r="H14" s="52" t="s">
        <v>38</v>
      </c>
      <c r="I14" s="44" t="s">
        <v>182</v>
      </c>
      <c r="J14" s="44" t="s">
        <v>183</v>
      </c>
      <c r="K14" s="44" t="s">
        <v>170</v>
      </c>
      <c r="L14" s="44" t="s">
        <v>208</v>
      </c>
      <c r="M14" s="47">
        <f t="shared" si="0"/>
        <v>688.21</v>
      </c>
      <c r="N14" s="53">
        <f>688.21</f>
        <v>688.21</v>
      </c>
      <c r="O14" s="53">
        <v>0</v>
      </c>
      <c r="P14" s="44" t="s">
        <v>172</v>
      </c>
      <c r="Q14" s="44" t="s">
        <v>173</v>
      </c>
      <c r="R14" s="44" t="s">
        <v>184</v>
      </c>
      <c r="S14" s="44" t="s">
        <v>175</v>
      </c>
      <c r="T14" s="52" t="s">
        <v>175</v>
      </c>
    </row>
    <row r="15" spans="1:20" ht="112.2" x14ac:dyDescent="0.2">
      <c r="A15" s="44">
        <v>10</v>
      </c>
      <c r="B15" s="44" t="s">
        <v>180</v>
      </c>
      <c r="C15" s="44" t="s">
        <v>185</v>
      </c>
      <c r="D15" s="44" t="s">
        <v>167</v>
      </c>
      <c r="E15" s="44" t="s">
        <v>58</v>
      </c>
      <c r="F15" s="52">
        <v>45114</v>
      </c>
      <c r="G15" s="52">
        <v>45289</v>
      </c>
      <c r="H15" s="52" t="s">
        <v>38</v>
      </c>
      <c r="I15" s="44" t="s">
        <v>186</v>
      </c>
      <c r="J15" s="44" t="s">
        <v>187</v>
      </c>
      <c r="K15" s="44" t="s">
        <v>170</v>
      </c>
      <c r="L15" s="44" t="s">
        <v>209</v>
      </c>
      <c r="M15" s="47">
        <f t="shared" si="0"/>
        <v>990.98</v>
      </c>
      <c r="N15" s="53">
        <f>990.98</f>
        <v>990.98</v>
      </c>
      <c r="O15" s="53">
        <v>0</v>
      </c>
      <c r="P15" s="44" t="s">
        <v>172</v>
      </c>
      <c r="Q15" s="44" t="s">
        <v>173</v>
      </c>
      <c r="R15" s="44" t="s">
        <v>184</v>
      </c>
      <c r="S15" s="44" t="s">
        <v>175</v>
      </c>
      <c r="T15" s="52" t="s">
        <v>175</v>
      </c>
    </row>
    <row r="16" spans="1:20" ht="285.60000000000002" x14ac:dyDescent="0.2">
      <c r="A16" s="44">
        <v>11</v>
      </c>
      <c r="B16" s="44" t="s">
        <v>180</v>
      </c>
      <c r="C16" s="44" t="s">
        <v>269</v>
      </c>
      <c r="D16" s="44" t="s">
        <v>214</v>
      </c>
      <c r="E16" s="44" t="s">
        <v>58</v>
      </c>
      <c r="F16" s="52">
        <v>44503</v>
      </c>
      <c r="G16" s="52">
        <v>46022</v>
      </c>
      <c r="H16" s="52" t="s">
        <v>38</v>
      </c>
      <c r="I16" s="44" t="s">
        <v>270</v>
      </c>
      <c r="J16" s="44" t="s">
        <v>271</v>
      </c>
      <c r="K16" s="44" t="s">
        <v>272</v>
      </c>
      <c r="L16" s="44" t="s">
        <v>273</v>
      </c>
      <c r="M16" s="47">
        <f t="shared" si="0"/>
        <v>2914.5</v>
      </c>
      <c r="N16" s="53">
        <f>2914.5</f>
        <v>2914.5</v>
      </c>
      <c r="O16" s="53">
        <v>0</v>
      </c>
      <c r="P16" s="44" t="s">
        <v>288</v>
      </c>
      <c r="Q16" s="44" t="s">
        <v>289</v>
      </c>
      <c r="R16" s="44" t="s">
        <v>290</v>
      </c>
      <c r="S16" s="44" t="s">
        <v>291</v>
      </c>
      <c r="T16" s="52" t="s">
        <v>292</v>
      </c>
    </row>
    <row r="17" spans="1:20" ht="285.60000000000002" x14ac:dyDescent="0.2">
      <c r="A17" s="44">
        <v>12</v>
      </c>
      <c r="B17" s="44" t="s">
        <v>180</v>
      </c>
      <c r="C17" s="44" t="s">
        <v>274</v>
      </c>
      <c r="D17" s="44" t="s">
        <v>214</v>
      </c>
      <c r="E17" s="44" t="s">
        <v>58</v>
      </c>
      <c r="F17" s="52">
        <v>44503</v>
      </c>
      <c r="G17" s="52">
        <v>46387</v>
      </c>
      <c r="H17" s="52" t="s">
        <v>38</v>
      </c>
      <c r="I17" s="44" t="s">
        <v>275</v>
      </c>
      <c r="J17" s="44" t="s">
        <v>276</v>
      </c>
      <c r="K17" s="44" t="s">
        <v>277</v>
      </c>
      <c r="L17" s="44" t="s">
        <v>278</v>
      </c>
      <c r="M17" s="47">
        <f t="shared" si="0"/>
        <v>129757.52499999999</v>
      </c>
      <c r="N17" s="53">
        <f>32329.49+9+3947.281+37046.774</f>
        <v>73332.544999999998</v>
      </c>
      <c r="O17" s="53">
        <f>7000+49424.98</f>
        <v>56424.98</v>
      </c>
      <c r="P17" s="44" t="s">
        <v>293</v>
      </c>
      <c r="Q17" s="44" t="s">
        <v>289</v>
      </c>
      <c r="R17" s="44" t="s">
        <v>290</v>
      </c>
      <c r="S17" s="44" t="s">
        <v>292</v>
      </c>
      <c r="T17" s="52" t="s">
        <v>291</v>
      </c>
    </row>
    <row r="18" spans="1:20" ht="132.6" x14ac:dyDescent="0.2">
      <c r="A18" s="44">
        <v>13</v>
      </c>
      <c r="B18" s="44" t="s">
        <v>180</v>
      </c>
      <c r="C18" s="44" t="s">
        <v>279</v>
      </c>
      <c r="D18" s="44" t="s">
        <v>214</v>
      </c>
      <c r="E18" s="44" t="s">
        <v>58</v>
      </c>
      <c r="F18" s="52">
        <v>44503</v>
      </c>
      <c r="G18" s="52">
        <v>46022</v>
      </c>
      <c r="H18" s="52" t="s">
        <v>38</v>
      </c>
      <c r="I18" s="44" t="s">
        <v>280</v>
      </c>
      <c r="J18" s="44" t="s">
        <v>280</v>
      </c>
      <c r="K18" s="44" t="s">
        <v>281</v>
      </c>
      <c r="L18" s="44" t="s">
        <v>282</v>
      </c>
      <c r="M18" s="47">
        <f t="shared" si="0"/>
        <v>10067.93</v>
      </c>
      <c r="N18" s="53">
        <f>10058.93+9</f>
        <v>10067.93</v>
      </c>
      <c r="O18" s="53">
        <v>0</v>
      </c>
      <c r="P18" s="44" t="s">
        <v>294</v>
      </c>
      <c r="Q18" s="44" t="s">
        <v>295</v>
      </c>
      <c r="R18" s="44" t="s">
        <v>184</v>
      </c>
      <c r="S18" s="44" t="s">
        <v>296</v>
      </c>
      <c r="T18" s="52" t="s">
        <v>297</v>
      </c>
    </row>
    <row r="19" spans="1:20" ht="285.60000000000002" x14ac:dyDescent="0.2">
      <c r="A19" s="44">
        <v>14</v>
      </c>
      <c r="B19" s="44" t="s">
        <v>180</v>
      </c>
      <c r="C19" s="44" t="s">
        <v>283</v>
      </c>
      <c r="D19" s="44" t="s">
        <v>214</v>
      </c>
      <c r="E19" s="44" t="s">
        <v>58</v>
      </c>
      <c r="F19" s="52">
        <v>44503</v>
      </c>
      <c r="G19" s="52">
        <v>46386</v>
      </c>
      <c r="H19" s="52" t="s">
        <v>38</v>
      </c>
      <c r="I19" s="44" t="s">
        <v>284</v>
      </c>
      <c r="J19" s="44" t="s">
        <v>285</v>
      </c>
      <c r="K19" s="44" t="s">
        <v>286</v>
      </c>
      <c r="L19" s="44" t="s">
        <v>287</v>
      </c>
      <c r="M19" s="47">
        <f t="shared" si="0"/>
        <v>57564.63</v>
      </c>
      <c r="N19" s="53">
        <f>47574.13+40.5+9950</f>
        <v>57564.63</v>
      </c>
      <c r="O19" s="53">
        <v>0</v>
      </c>
      <c r="P19" s="44" t="s">
        <v>294</v>
      </c>
      <c r="Q19" s="44" t="s">
        <v>256</v>
      </c>
      <c r="R19" s="44" t="s">
        <v>184</v>
      </c>
      <c r="S19" s="44" t="s">
        <v>297</v>
      </c>
      <c r="T19" s="52" t="s">
        <v>296</v>
      </c>
    </row>
    <row r="20" spans="1:20" ht="275.39999999999998" x14ac:dyDescent="0.2">
      <c r="A20" s="44">
        <v>15</v>
      </c>
      <c r="B20" s="44" t="s">
        <v>188</v>
      </c>
      <c r="C20" s="44" t="s">
        <v>298</v>
      </c>
      <c r="D20" s="44" t="s">
        <v>167</v>
      </c>
      <c r="E20" s="44" t="s">
        <v>58</v>
      </c>
      <c r="F20" s="52">
        <v>45044</v>
      </c>
      <c r="G20" s="52">
        <v>45288</v>
      </c>
      <c r="H20" s="52" t="s">
        <v>38</v>
      </c>
      <c r="I20" s="44" t="s">
        <v>299</v>
      </c>
      <c r="J20" s="44" t="s">
        <v>300</v>
      </c>
      <c r="K20" s="44" t="s">
        <v>301</v>
      </c>
      <c r="L20" s="44" t="s">
        <v>302</v>
      </c>
      <c r="M20" s="47">
        <f t="shared" si="0"/>
        <v>1296.05</v>
      </c>
      <c r="N20" s="53">
        <f>1296.05</f>
        <v>1296.05</v>
      </c>
      <c r="O20" s="53">
        <v>0</v>
      </c>
      <c r="P20" s="44" t="s">
        <v>303</v>
      </c>
      <c r="Q20" s="44" t="s">
        <v>304</v>
      </c>
      <c r="R20" s="44" t="s">
        <v>195</v>
      </c>
      <c r="S20" s="44"/>
      <c r="T20" s="52"/>
    </row>
    <row r="21" spans="1:20" ht="153" x14ac:dyDescent="0.2">
      <c r="A21" s="44">
        <v>16</v>
      </c>
      <c r="B21" s="44" t="s">
        <v>188</v>
      </c>
      <c r="C21" s="44" t="s">
        <v>189</v>
      </c>
      <c r="D21" s="44" t="s">
        <v>167</v>
      </c>
      <c r="E21" s="44" t="s">
        <v>58</v>
      </c>
      <c r="F21" s="52">
        <v>45114</v>
      </c>
      <c r="G21" s="52">
        <v>45289</v>
      </c>
      <c r="H21" s="52" t="s">
        <v>38</v>
      </c>
      <c r="I21" s="44" t="s">
        <v>190</v>
      </c>
      <c r="J21" s="44" t="s">
        <v>191</v>
      </c>
      <c r="K21" s="44" t="s">
        <v>192</v>
      </c>
      <c r="L21" s="44" t="s">
        <v>193</v>
      </c>
      <c r="M21" s="47">
        <f t="shared" si="0"/>
        <v>1417.43</v>
      </c>
      <c r="N21" s="53">
        <f>1417.43</f>
        <v>1417.43</v>
      </c>
      <c r="O21" s="53">
        <v>0</v>
      </c>
      <c r="P21" s="44" t="s">
        <v>172</v>
      </c>
      <c r="Q21" s="44" t="s">
        <v>194</v>
      </c>
      <c r="R21" s="44" t="s">
        <v>195</v>
      </c>
      <c r="S21" s="44" t="s">
        <v>175</v>
      </c>
      <c r="T21" s="52" t="s">
        <v>175</v>
      </c>
    </row>
    <row r="22" spans="1:20" ht="112.2" x14ac:dyDescent="0.2">
      <c r="A22" s="44">
        <v>17</v>
      </c>
      <c r="B22" s="44" t="s">
        <v>188</v>
      </c>
      <c r="C22" s="44" t="s">
        <v>196</v>
      </c>
      <c r="D22" s="44" t="s">
        <v>167</v>
      </c>
      <c r="E22" s="44" t="s">
        <v>58</v>
      </c>
      <c r="F22" s="52">
        <v>45114</v>
      </c>
      <c r="G22" s="52">
        <v>45289</v>
      </c>
      <c r="H22" s="52" t="s">
        <v>38</v>
      </c>
      <c r="I22" s="44" t="s">
        <v>197</v>
      </c>
      <c r="J22" s="44" t="s">
        <v>198</v>
      </c>
      <c r="K22" s="44" t="s">
        <v>170</v>
      </c>
      <c r="L22" s="44" t="s">
        <v>210</v>
      </c>
      <c r="M22" s="47">
        <f t="shared" si="0"/>
        <v>1825.23</v>
      </c>
      <c r="N22" s="53">
        <f>1825.23</f>
        <v>1825.23</v>
      </c>
      <c r="O22" s="53">
        <v>0</v>
      </c>
      <c r="P22" s="44" t="s">
        <v>172</v>
      </c>
      <c r="Q22" s="44" t="s">
        <v>194</v>
      </c>
      <c r="R22" s="44" t="s">
        <v>195</v>
      </c>
      <c r="S22" s="44" t="s">
        <v>175</v>
      </c>
      <c r="T22" s="52" t="s">
        <v>175</v>
      </c>
    </row>
    <row r="23" spans="1:20" ht="112.2" x14ac:dyDescent="0.2">
      <c r="A23" s="44">
        <v>18</v>
      </c>
      <c r="B23" s="44" t="s">
        <v>188</v>
      </c>
      <c r="C23" s="44" t="s">
        <v>199</v>
      </c>
      <c r="D23" s="44" t="s">
        <v>167</v>
      </c>
      <c r="E23" s="44" t="s">
        <v>58</v>
      </c>
      <c r="F23" s="52">
        <v>45114</v>
      </c>
      <c r="G23" s="52">
        <v>45289</v>
      </c>
      <c r="H23" s="52" t="s">
        <v>38</v>
      </c>
      <c r="I23" s="44" t="s">
        <v>200</v>
      </c>
      <c r="J23" s="44" t="s">
        <v>201</v>
      </c>
      <c r="K23" s="44" t="s">
        <v>170</v>
      </c>
      <c r="L23" s="44" t="s">
        <v>211</v>
      </c>
      <c r="M23" s="47">
        <f t="shared" si="0"/>
        <v>555.23</v>
      </c>
      <c r="N23" s="53">
        <f>555.23</f>
        <v>555.23</v>
      </c>
      <c r="O23" s="53">
        <v>0</v>
      </c>
      <c r="P23" s="44" t="s">
        <v>172</v>
      </c>
      <c r="Q23" s="44" t="s">
        <v>194</v>
      </c>
      <c r="R23" s="44" t="s">
        <v>195</v>
      </c>
      <c r="S23" s="44" t="s">
        <v>175</v>
      </c>
      <c r="T23" s="52" t="s">
        <v>175</v>
      </c>
    </row>
    <row r="24" spans="1:20" ht="244.8" x14ac:dyDescent="0.2">
      <c r="A24" s="44">
        <v>19</v>
      </c>
      <c r="B24" s="44" t="s">
        <v>188</v>
      </c>
      <c r="C24" s="44" t="s">
        <v>305</v>
      </c>
      <c r="D24" s="44" t="s">
        <v>214</v>
      </c>
      <c r="E24" s="44" t="s">
        <v>58</v>
      </c>
      <c r="F24" s="52">
        <v>44562</v>
      </c>
      <c r="G24" s="52">
        <v>47118</v>
      </c>
      <c r="H24" s="52" t="s">
        <v>38</v>
      </c>
      <c r="I24" s="44" t="s">
        <v>306</v>
      </c>
      <c r="J24" s="44" t="s">
        <v>307</v>
      </c>
      <c r="K24" s="44" t="s">
        <v>308</v>
      </c>
      <c r="L24" s="44" t="s">
        <v>309</v>
      </c>
      <c r="M24" s="47">
        <f t="shared" si="0"/>
        <v>33844.423000000003</v>
      </c>
      <c r="N24" s="53">
        <f>21521.44+188.262+26.4+11633.432+474.889</f>
        <v>33844.423000000003</v>
      </c>
      <c r="O24" s="53">
        <v>0</v>
      </c>
      <c r="P24" s="44" t="s">
        <v>294</v>
      </c>
      <c r="Q24" s="44" t="s">
        <v>310</v>
      </c>
      <c r="R24" s="44" t="s">
        <v>311</v>
      </c>
      <c r="S24" s="44" t="s">
        <v>312</v>
      </c>
      <c r="T24" s="52"/>
    </row>
    <row r="25" spans="1:20" ht="153" x14ac:dyDescent="0.2">
      <c r="A25" s="44">
        <v>20</v>
      </c>
      <c r="B25" s="44" t="s">
        <v>202</v>
      </c>
      <c r="C25" s="44" t="s">
        <v>213</v>
      </c>
      <c r="D25" s="44" t="s">
        <v>214</v>
      </c>
      <c r="E25" s="44" t="s">
        <v>58</v>
      </c>
      <c r="F25" s="52">
        <v>44562</v>
      </c>
      <c r="G25" s="52">
        <v>46022</v>
      </c>
      <c r="H25" s="52" t="s">
        <v>38</v>
      </c>
      <c r="I25" s="44" t="s">
        <v>215</v>
      </c>
      <c r="J25" s="44" t="s">
        <v>216</v>
      </c>
      <c r="K25" s="44" t="s">
        <v>217</v>
      </c>
      <c r="L25" s="44" t="s">
        <v>218</v>
      </c>
      <c r="M25" s="47">
        <f t="shared" si="0"/>
        <v>80554.407000000007</v>
      </c>
      <c r="N25" s="53">
        <f>59805.58+13.5+307.8+1047.702</f>
        <v>61174.582000000002</v>
      </c>
      <c r="O25" s="53">
        <f>19379.825</f>
        <v>19379.825000000001</v>
      </c>
      <c r="P25" s="44" t="s">
        <v>219</v>
      </c>
      <c r="Q25" s="44" t="s">
        <v>220</v>
      </c>
      <c r="R25" s="44" t="s">
        <v>221</v>
      </c>
      <c r="S25" s="44" t="s">
        <v>222</v>
      </c>
      <c r="T25" s="52"/>
    </row>
    <row r="26" spans="1:20" ht="132.6" x14ac:dyDescent="0.2">
      <c r="A26" s="44">
        <v>21</v>
      </c>
      <c r="B26" s="44" t="s">
        <v>202</v>
      </c>
      <c r="C26" s="44" t="s">
        <v>223</v>
      </c>
      <c r="D26" s="44" t="s">
        <v>167</v>
      </c>
      <c r="E26" s="44" t="s">
        <v>58</v>
      </c>
      <c r="F26" s="52">
        <v>44503</v>
      </c>
      <c r="G26" s="52">
        <v>45288</v>
      </c>
      <c r="H26" s="52" t="s">
        <v>38</v>
      </c>
      <c r="I26" s="44" t="s">
        <v>224</v>
      </c>
      <c r="J26" s="44" t="s">
        <v>225</v>
      </c>
      <c r="K26" s="44" t="s">
        <v>226</v>
      </c>
      <c r="L26" s="44" t="s">
        <v>227</v>
      </c>
      <c r="M26" s="47">
        <f t="shared" si="0"/>
        <v>1369.12</v>
      </c>
      <c r="N26" s="53">
        <f>1369.12</f>
        <v>1369.12</v>
      </c>
      <c r="O26" s="53">
        <v>0</v>
      </c>
      <c r="P26" s="44" t="s">
        <v>228</v>
      </c>
      <c r="Q26" s="44" t="s">
        <v>173</v>
      </c>
      <c r="R26" s="44" t="s">
        <v>207</v>
      </c>
      <c r="S26" s="44"/>
      <c r="T26" s="52"/>
    </row>
    <row r="27" spans="1:20" ht="132.6" x14ac:dyDescent="0.2">
      <c r="A27" s="44">
        <v>22</v>
      </c>
      <c r="B27" s="44" t="s">
        <v>202</v>
      </c>
      <c r="C27" s="44" t="s">
        <v>203</v>
      </c>
      <c r="D27" s="44" t="s">
        <v>167</v>
      </c>
      <c r="E27" s="44" t="s">
        <v>58</v>
      </c>
      <c r="F27" s="52">
        <v>45114</v>
      </c>
      <c r="G27" s="52">
        <v>45289</v>
      </c>
      <c r="H27" s="52" t="s">
        <v>38</v>
      </c>
      <c r="I27" s="44" t="s">
        <v>204</v>
      </c>
      <c r="J27" s="44" t="s">
        <v>205</v>
      </c>
      <c r="K27" s="44" t="s">
        <v>170</v>
      </c>
      <c r="L27" s="44" t="s">
        <v>212</v>
      </c>
      <c r="M27" s="47">
        <f t="shared" si="0"/>
        <v>960.26</v>
      </c>
      <c r="N27" s="53">
        <f>960.26</f>
        <v>960.26</v>
      </c>
      <c r="O27" s="53">
        <v>0</v>
      </c>
      <c r="P27" s="44" t="s">
        <v>172</v>
      </c>
      <c r="Q27" s="44" t="s">
        <v>206</v>
      </c>
      <c r="R27" s="44" t="s">
        <v>207</v>
      </c>
      <c r="S27" s="44" t="s">
        <v>175</v>
      </c>
      <c r="T27" s="52" t="s">
        <v>175</v>
      </c>
    </row>
    <row r="28" spans="1:20" ht="81.599999999999994" x14ac:dyDescent="0.2">
      <c r="A28" s="44">
        <v>23</v>
      </c>
      <c r="B28" s="49" t="s">
        <v>202</v>
      </c>
      <c r="C28" s="49" t="s">
        <v>229</v>
      </c>
      <c r="D28" s="50" t="s">
        <v>230</v>
      </c>
      <c r="E28" s="51" t="s">
        <v>58</v>
      </c>
      <c r="F28" s="54">
        <v>45015</v>
      </c>
      <c r="G28" s="54">
        <v>45260</v>
      </c>
      <c r="H28" s="54" t="s">
        <v>38</v>
      </c>
      <c r="I28" s="50" t="s">
        <v>231</v>
      </c>
      <c r="J28" s="50" t="s">
        <v>232</v>
      </c>
      <c r="K28" s="50" t="s">
        <v>258</v>
      </c>
      <c r="L28" s="50" t="s">
        <v>259</v>
      </c>
      <c r="M28" s="47">
        <f t="shared" si="0"/>
        <v>1191.296</v>
      </c>
      <c r="N28" s="53">
        <f>560.61+8.416+102.27+520</f>
        <v>1191.296</v>
      </c>
      <c r="O28" s="53">
        <v>0</v>
      </c>
      <c r="P28" s="44" t="s">
        <v>239</v>
      </c>
      <c r="Q28" s="44" t="s">
        <v>173</v>
      </c>
      <c r="R28" s="44" t="s">
        <v>207</v>
      </c>
      <c r="S28" s="44"/>
      <c r="T28" s="52"/>
    </row>
    <row r="29" spans="1:20" ht="81.599999999999994" x14ac:dyDescent="0.2">
      <c r="A29" s="44">
        <v>24</v>
      </c>
      <c r="B29" s="44" t="s">
        <v>202</v>
      </c>
      <c r="C29" s="44" t="s">
        <v>233</v>
      </c>
      <c r="D29" s="44" t="s">
        <v>234</v>
      </c>
      <c r="E29" s="44" t="s">
        <v>58</v>
      </c>
      <c r="F29" s="52">
        <v>44495</v>
      </c>
      <c r="G29" s="52">
        <v>45291</v>
      </c>
      <c r="H29" s="52" t="s">
        <v>38</v>
      </c>
      <c r="I29" s="44" t="s">
        <v>235</v>
      </c>
      <c r="J29" s="44" t="s">
        <v>236</v>
      </c>
      <c r="K29" s="44" t="s">
        <v>237</v>
      </c>
      <c r="L29" s="44" t="s">
        <v>238</v>
      </c>
      <c r="M29" s="47">
        <f t="shared" si="0"/>
        <v>0</v>
      </c>
      <c r="N29" s="53">
        <v>0</v>
      </c>
      <c r="O29" s="53">
        <v>0</v>
      </c>
      <c r="P29" s="44" t="s">
        <v>240</v>
      </c>
      <c r="Q29" s="44" t="s">
        <v>241</v>
      </c>
      <c r="R29" s="44" t="s">
        <v>207</v>
      </c>
      <c r="S29" s="44"/>
      <c r="T29" s="52"/>
    </row>
    <row r="30" spans="1:20" ht="275.39999999999998" x14ac:dyDescent="0.2">
      <c r="A30" s="44">
        <v>25</v>
      </c>
      <c r="B30" s="44" t="s">
        <v>260</v>
      </c>
      <c r="C30" s="44" t="s">
        <v>261</v>
      </c>
      <c r="D30" s="44" t="s">
        <v>214</v>
      </c>
      <c r="E30" s="44" t="s">
        <v>58</v>
      </c>
      <c r="F30" s="52">
        <v>44503</v>
      </c>
      <c r="G30" s="52">
        <v>45657</v>
      </c>
      <c r="H30" s="52" t="s">
        <v>38</v>
      </c>
      <c r="I30" s="44" t="s">
        <v>262</v>
      </c>
      <c r="J30" s="44" t="s">
        <v>263</v>
      </c>
      <c r="K30" s="44" t="s">
        <v>264</v>
      </c>
      <c r="L30" s="44" t="s">
        <v>265</v>
      </c>
      <c r="M30" s="47">
        <f t="shared" si="0"/>
        <v>44156</v>
      </c>
      <c r="N30" s="53">
        <f>44151.5+4.5</f>
        <v>44156</v>
      </c>
      <c r="O30" s="53">
        <v>0</v>
      </c>
      <c r="P30" s="44" t="s">
        <v>266</v>
      </c>
      <c r="Q30" s="44" t="s">
        <v>256</v>
      </c>
      <c r="R30" s="44" t="s">
        <v>267</v>
      </c>
      <c r="S30" s="44" t="s">
        <v>268</v>
      </c>
      <c r="T30" s="52"/>
    </row>
    <row r="31" spans="1:20" x14ac:dyDescent="0.2">
      <c r="A31" s="44">
        <v>26</v>
      </c>
      <c r="B31" s="9"/>
      <c r="C31" s="11"/>
      <c r="D31" s="9"/>
      <c r="E31" s="9"/>
      <c r="F31" s="12"/>
      <c r="G31" s="12"/>
      <c r="H31" s="10"/>
      <c r="I31" s="11"/>
      <c r="J31" s="11"/>
      <c r="K31" s="11"/>
      <c r="L31" s="11"/>
      <c r="M31" s="47">
        <f t="shared" si="0"/>
        <v>0</v>
      </c>
      <c r="N31" s="13"/>
      <c r="O31" s="13"/>
      <c r="P31" s="11"/>
      <c r="Q31" s="11"/>
      <c r="R31" s="11"/>
      <c r="S31" s="11"/>
      <c r="T31" s="11"/>
    </row>
    <row r="32" spans="1:20" x14ac:dyDescent="0.2">
      <c r="A32" s="44">
        <v>27</v>
      </c>
      <c r="B32" s="9"/>
      <c r="C32" s="11"/>
      <c r="D32" s="9"/>
      <c r="E32" s="9"/>
      <c r="F32" s="12"/>
      <c r="G32" s="12"/>
      <c r="H32" s="10"/>
      <c r="I32" s="11"/>
      <c r="J32" s="11"/>
      <c r="K32" s="11"/>
      <c r="L32" s="11"/>
      <c r="M32" s="47">
        <f t="shared" si="0"/>
        <v>0</v>
      </c>
      <c r="N32" s="13"/>
      <c r="O32" s="13"/>
      <c r="P32" s="11"/>
      <c r="Q32" s="11"/>
      <c r="R32" s="11"/>
      <c r="S32" s="11"/>
      <c r="T32" s="11"/>
    </row>
    <row r="33" spans="1:20" x14ac:dyDescent="0.2">
      <c r="A33" s="44">
        <v>28</v>
      </c>
      <c r="B33" s="9"/>
      <c r="C33" s="11"/>
      <c r="D33" s="9"/>
      <c r="E33" s="9"/>
      <c r="F33" s="12"/>
      <c r="G33" s="12"/>
      <c r="H33" s="10"/>
      <c r="I33" s="11"/>
      <c r="J33" s="11"/>
      <c r="K33" s="11"/>
      <c r="L33" s="11"/>
      <c r="M33" s="47">
        <f t="shared" si="0"/>
        <v>0</v>
      </c>
      <c r="N33" s="13"/>
      <c r="O33" s="13"/>
      <c r="P33" s="11"/>
      <c r="Q33" s="11"/>
      <c r="R33" s="11"/>
      <c r="S33" s="11"/>
      <c r="T33" s="11"/>
    </row>
    <row r="34" spans="1:20" x14ac:dyDescent="0.2">
      <c r="A34" s="44">
        <v>29</v>
      </c>
      <c r="B34" s="9"/>
      <c r="C34" s="11"/>
      <c r="D34" s="9"/>
      <c r="E34" s="9"/>
      <c r="F34" s="12"/>
      <c r="G34" s="12"/>
      <c r="H34" s="10"/>
      <c r="I34" s="11"/>
      <c r="J34" s="11"/>
      <c r="K34" s="11"/>
      <c r="L34" s="11"/>
      <c r="M34" s="47">
        <f t="shared" si="0"/>
        <v>0</v>
      </c>
      <c r="N34" s="13"/>
      <c r="O34" s="13"/>
      <c r="P34" s="11"/>
      <c r="Q34" s="11"/>
      <c r="R34" s="11"/>
      <c r="S34" s="11"/>
      <c r="T34" s="11"/>
    </row>
    <row r="35" spans="1:20" x14ac:dyDescent="0.2">
      <c r="A35" s="44">
        <v>30</v>
      </c>
      <c r="B35" s="9"/>
      <c r="C35" s="11"/>
      <c r="D35" s="9"/>
      <c r="E35" s="9"/>
      <c r="F35" s="12"/>
      <c r="G35" s="12"/>
      <c r="H35" s="10"/>
      <c r="I35" s="11"/>
      <c r="J35" s="11"/>
      <c r="K35" s="11"/>
      <c r="L35" s="11"/>
      <c r="M35" s="47">
        <f t="shared" si="0"/>
        <v>0</v>
      </c>
      <c r="N35" s="13"/>
      <c r="O35" s="13"/>
      <c r="P35" s="11"/>
      <c r="Q35" s="11"/>
      <c r="R35" s="11"/>
      <c r="S35" s="11"/>
      <c r="T35" s="11"/>
    </row>
    <row r="36" spans="1:20" x14ac:dyDescent="0.2">
      <c r="A36" s="44">
        <v>31</v>
      </c>
      <c r="B36" s="9"/>
      <c r="C36" s="11"/>
      <c r="D36" s="9"/>
      <c r="E36" s="9"/>
      <c r="F36" s="12"/>
      <c r="G36" s="12"/>
      <c r="H36" s="10"/>
      <c r="I36" s="11"/>
      <c r="J36" s="11"/>
      <c r="K36" s="11"/>
      <c r="L36" s="11"/>
      <c r="M36" s="47">
        <f t="shared" si="0"/>
        <v>0</v>
      </c>
      <c r="N36" s="13"/>
      <c r="O36" s="13"/>
      <c r="P36" s="11"/>
      <c r="Q36" s="11"/>
      <c r="R36" s="11"/>
      <c r="S36" s="11"/>
      <c r="T36" s="11"/>
    </row>
    <row r="37" spans="1:20" x14ac:dyDescent="0.2">
      <c r="A37" s="44">
        <v>32</v>
      </c>
      <c r="B37" s="9"/>
      <c r="C37" s="11"/>
      <c r="D37" s="9"/>
      <c r="E37" s="9"/>
      <c r="F37" s="12"/>
      <c r="G37" s="12"/>
      <c r="H37" s="10"/>
      <c r="I37" s="11"/>
      <c r="J37" s="11"/>
      <c r="K37" s="11"/>
      <c r="L37" s="11"/>
      <c r="M37" s="47">
        <f t="shared" si="0"/>
        <v>0</v>
      </c>
      <c r="N37" s="13"/>
      <c r="O37" s="13"/>
      <c r="P37" s="11"/>
      <c r="Q37" s="11"/>
      <c r="R37" s="11"/>
      <c r="S37" s="11"/>
      <c r="T37" s="11"/>
    </row>
    <row r="38" spans="1:20" x14ac:dyDescent="0.2">
      <c r="A38" s="44">
        <v>33</v>
      </c>
      <c r="B38" s="9"/>
      <c r="C38" s="11"/>
      <c r="D38" s="9"/>
      <c r="E38" s="9"/>
      <c r="F38" s="12"/>
      <c r="G38" s="12"/>
      <c r="H38" s="10"/>
      <c r="I38" s="11"/>
      <c r="J38" s="11"/>
      <c r="K38" s="11"/>
      <c r="L38" s="11"/>
      <c r="M38" s="47">
        <f t="shared" si="0"/>
        <v>0</v>
      </c>
      <c r="N38" s="13"/>
      <c r="O38" s="13"/>
      <c r="P38" s="11"/>
      <c r="Q38" s="11"/>
      <c r="R38" s="11"/>
      <c r="S38" s="11"/>
      <c r="T38" s="11"/>
    </row>
    <row r="39" spans="1:20" x14ac:dyDescent="0.2">
      <c r="A39" s="44">
        <v>34</v>
      </c>
      <c r="B39" s="9"/>
      <c r="C39" s="11"/>
      <c r="D39" s="9"/>
      <c r="E39" s="9"/>
      <c r="F39" s="12"/>
      <c r="G39" s="12"/>
      <c r="H39" s="10"/>
      <c r="I39" s="11"/>
      <c r="J39" s="11"/>
      <c r="K39" s="11"/>
      <c r="L39" s="11"/>
      <c r="M39" s="47">
        <f t="shared" si="0"/>
        <v>0</v>
      </c>
      <c r="N39" s="13"/>
      <c r="O39" s="13"/>
      <c r="P39" s="11"/>
      <c r="Q39" s="11"/>
      <c r="R39" s="11"/>
      <c r="S39" s="11"/>
      <c r="T39" s="11"/>
    </row>
    <row r="40" spans="1:20" x14ac:dyDescent="0.2">
      <c r="A40" s="44">
        <v>35</v>
      </c>
      <c r="B40" s="9"/>
      <c r="C40" s="11"/>
      <c r="D40" s="9"/>
      <c r="E40" s="9"/>
      <c r="F40" s="12"/>
      <c r="G40" s="12"/>
      <c r="H40" s="10"/>
      <c r="I40" s="11"/>
      <c r="J40" s="11"/>
      <c r="K40" s="11"/>
      <c r="L40" s="11"/>
      <c r="M40" s="47">
        <f t="shared" si="0"/>
        <v>0</v>
      </c>
      <c r="N40" s="13"/>
      <c r="O40" s="13"/>
      <c r="P40" s="11"/>
      <c r="Q40" s="11"/>
      <c r="R40" s="11"/>
      <c r="S40" s="11"/>
      <c r="T40" s="11"/>
    </row>
    <row r="41" spans="1:20" x14ac:dyDescent="0.2">
      <c r="A41" s="44">
        <v>36</v>
      </c>
      <c r="B41" s="9"/>
      <c r="C41" s="11"/>
      <c r="D41" s="9"/>
      <c r="E41" s="9"/>
      <c r="F41" s="12"/>
      <c r="G41" s="12"/>
      <c r="H41" s="10"/>
      <c r="I41" s="11"/>
      <c r="J41" s="11"/>
      <c r="K41" s="11"/>
      <c r="L41" s="11"/>
      <c r="M41" s="47">
        <f t="shared" si="0"/>
        <v>0</v>
      </c>
      <c r="N41" s="13"/>
      <c r="O41" s="13"/>
      <c r="P41" s="11"/>
      <c r="Q41" s="11"/>
      <c r="R41" s="11"/>
      <c r="S41" s="11"/>
      <c r="T41" s="11"/>
    </row>
    <row r="42" spans="1:20" x14ac:dyDescent="0.2">
      <c r="A42" s="44">
        <v>37</v>
      </c>
      <c r="B42" s="9"/>
      <c r="C42" s="11"/>
      <c r="D42" s="9"/>
      <c r="E42" s="9"/>
      <c r="F42" s="12"/>
      <c r="G42" s="12"/>
      <c r="H42" s="10"/>
      <c r="I42" s="11"/>
      <c r="J42" s="11"/>
      <c r="K42" s="11"/>
      <c r="L42" s="11"/>
      <c r="M42" s="47">
        <f t="shared" si="0"/>
        <v>0</v>
      </c>
      <c r="N42" s="13"/>
      <c r="O42" s="13"/>
      <c r="P42" s="11"/>
      <c r="Q42" s="11"/>
      <c r="R42" s="11"/>
      <c r="S42" s="11"/>
      <c r="T42" s="11"/>
    </row>
    <row r="43" spans="1:20" x14ac:dyDescent="0.2">
      <c r="A43" s="44">
        <v>38</v>
      </c>
      <c r="B43" s="9"/>
      <c r="C43" s="11"/>
      <c r="D43" s="9"/>
      <c r="E43" s="9"/>
      <c r="F43" s="12"/>
      <c r="G43" s="12"/>
      <c r="H43" s="10"/>
      <c r="I43" s="11"/>
      <c r="J43" s="11"/>
      <c r="K43" s="11"/>
      <c r="L43" s="11"/>
      <c r="M43" s="47">
        <f t="shared" si="0"/>
        <v>0</v>
      </c>
      <c r="N43" s="13"/>
      <c r="O43" s="13"/>
      <c r="P43" s="11"/>
      <c r="Q43" s="11"/>
      <c r="R43" s="11"/>
      <c r="S43" s="11"/>
      <c r="T43" s="11"/>
    </row>
    <row r="44" spans="1:20" x14ac:dyDescent="0.2">
      <c r="A44" s="44">
        <v>39</v>
      </c>
      <c r="B44" s="9"/>
      <c r="C44" s="11"/>
      <c r="D44" s="9"/>
      <c r="E44" s="9"/>
      <c r="F44" s="12"/>
      <c r="G44" s="12"/>
      <c r="H44" s="10"/>
      <c r="I44" s="11"/>
      <c r="J44" s="11"/>
      <c r="K44" s="11"/>
      <c r="L44" s="11"/>
      <c r="M44" s="47">
        <f t="shared" si="0"/>
        <v>0</v>
      </c>
      <c r="N44" s="13"/>
      <c r="O44" s="13"/>
      <c r="P44" s="11"/>
      <c r="Q44" s="11"/>
      <c r="R44" s="11"/>
      <c r="S44" s="11"/>
      <c r="T44" s="11"/>
    </row>
    <row r="45" spans="1:20" x14ac:dyDescent="0.2">
      <c r="A45" s="44">
        <v>40</v>
      </c>
      <c r="B45" s="9"/>
      <c r="C45" s="11"/>
      <c r="D45" s="9"/>
      <c r="E45" s="9"/>
      <c r="F45" s="12"/>
      <c r="G45" s="12"/>
      <c r="H45" s="10"/>
      <c r="I45" s="11"/>
      <c r="J45" s="11"/>
      <c r="K45" s="11"/>
      <c r="L45" s="11"/>
      <c r="M45" s="47">
        <f t="shared" si="0"/>
        <v>0</v>
      </c>
      <c r="N45" s="13"/>
      <c r="O45" s="13"/>
      <c r="P45" s="11"/>
      <c r="Q45" s="11"/>
      <c r="R45" s="11"/>
      <c r="S45" s="11"/>
      <c r="T45" s="11"/>
    </row>
    <row r="46" spans="1:20" x14ac:dyDescent="0.2">
      <c r="A46" s="44">
        <v>41</v>
      </c>
      <c r="B46" s="9"/>
      <c r="C46" s="11"/>
      <c r="D46" s="9"/>
      <c r="E46" s="9"/>
      <c r="F46" s="12"/>
      <c r="G46" s="12"/>
      <c r="H46" s="10"/>
      <c r="I46" s="11"/>
      <c r="J46" s="11"/>
      <c r="K46" s="11"/>
      <c r="L46" s="11"/>
      <c r="M46" s="47">
        <f t="shared" si="0"/>
        <v>0</v>
      </c>
      <c r="N46" s="13"/>
      <c r="O46" s="13"/>
      <c r="P46" s="11"/>
      <c r="Q46" s="11"/>
      <c r="R46" s="11"/>
      <c r="S46" s="11"/>
      <c r="T46" s="11"/>
    </row>
    <row r="47" spans="1:20" x14ac:dyDescent="0.2">
      <c r="A47" s="44">
        <v>42</v>
      </c>
      <c r="B47" s="9"/>
      <c r="C47" s="11"/>
      <c r="D47" s="9"/>
      <c r="E47" s="9"/>
      <c r="F47" s="12"/>
      <c r="G47" s="12"/>
      <c r="H47" s="10"/>
      <c r="I47" s="11"/>
      <c r="J47" s="11"/>
      <c r="K47" s="11"/>
      <c r="L47" s="11"/>
      <c r="M47" s="47">
        <f t="shared" si="0"/>
        <v>0</v>
      </c>
      <c r="N47" s="13"/>
      <c r="O47" s="13"/>
      <c r="P47" s="11"/>
      <c r="Q47" s="11"/>
      <c r="R47" s="11"/>
      <c r="S47" s="11"/>
      <c r="T47" s="11"/>
    </row>
    <row r="48" spans="1:20" x14ac:dyDescent="0.2">
      <c r="A48" s="44">
        <v>43</v>
      </c>
      <c r="B48" s="9"/>
      <c r="C48" s="11"/>
      <c r="D48" s="9"/>
      <c r="E48" s="9"/>
      <c r="F48" s="12"/>
      <c r="G48" s="12"/>
      <c r="H48" s="10"/>
      <c r="I48" s="11"/>
      <c r="J48" s="11"/>
      <c r="K48" s="11"/>
      <c r="L48" s="11"/>
      <c r="M48" s="47">
        <f t="shared" si="0"/>
        <v>0</v>
      </c>
      <c r="N48" s="13"/>
      <c r="O48" s="13"/>
      <c r="P48" s="11"/>
      <c r="Q48" s="11"/>
      <c r="R48" s="11"/>
      <c r="S48" s="11"/>
      <c r="T48" s="11"/>
    </row>
    <row r="49" spans="1:20" x14ac:dyDescent="0.2">
      <c r="A49" s="44">
        <v>44</v>
      </c>
      <c r="B49" s="9"/>
      <c r="C49" s="11"/>
      <c r="D49" s="9"/>
      <c r="E49" s="9"/>
      <c r="F49" s="12"/>
      <c r="G49" s="12"/>
      <c r="H49" s="10"/>
      <c r="I49" s="11"/>
      <c r="J49" s="11"/>
      <c r="K49" s="11"/>
      <c r="L49" s="11"/>
      <c r="M49" s="47">
        <f t="shared" si="0"/>
        <v>0</v>
      </c>
      <c r="N49" s="13"/>
      <c r="O49" s="13"/>
      <c r="P49" s="11"/>
      <c r="Q49" s="11"/>
      <c r="R49" s="11"/>
      <c r="S49" s="11"/>
      <c r="T49" s="11"/>
    </row>
    <row r="50" spans="1:20" x14ac:dyDescent="0.2">
      <c r="A50" s="44">
        <v>45</v>
      </c>
      <c r="B50" s="9"/>
      <c r="C50" s="11"/>
      <c r="D50" s="9"/>
      <c r="E50" s="9"/>
      <c r="F50" s="12"/>
      <c r="G50" s="12"/>
      <c r="H50" s="10"/>
      <c r="I50" s="11"/>
      <c r="J50" s="11"/>
      <c r="K50" s="11"/>
      <c r="L50" s="11"/>
      <c r="M50" s="47">
        <f t="shared" si="0"/>
        <v>0</v>
      </c>
      <c r="N50" s="13"/>
      <c r="O50" s="13"/>
      <c r="P50" s="11"/>
      <c r="Q50" s="11"/>
      <c r="R50" s="11"/>
      <c r="S50" s="11"/>
      <c r="T50" s="11"/>
    </row>
    <row r="51" spans="1:20" x14ac:dyDescent="0.2">
      <c r="A51" s="44">
        <v>46</v>
      </c>
      <c r="B51" s="9"/>
      <c r="C51" s="11"/>
      <c r="D51" s="9"/>
      <c r="E51" s="9"/>
      <c r="F51" s="12"/>
      <c r="G51" s="12"/>
      <c r="H51" s="10"/>
      <c r="I51" s="11"/>
      <c r="J51" s="11"/>
      <c r="K51" s="11"/>
      <c r="L51" s="11"/>
      <c r="M51" s="47">
        <f t="shared" si="0"/>
        <v>0</v>
      </c>
      <c r="N51" s="13"/>
      <c r="O51" s="13"/>
      <c r="P51" s="11"/>
      <c r="Q51" s="11"/>
      <c r="R51" s="11"/>
      <c r="S51" s="11"/>
      <c r="T51" s="11"/>
    </row>
    <row r="52" spans="1:20" x14ac:dyDescent="0.2">
      <c r="A52" s="44">
        <v>47</v>
      </c>
      <c r="B52" s="9"/>
      <c r="C52" s="11"/>
      <c r="D52" s="9"/>
      <c r="E52" s="9"/>
      <c r="F52" s="12"/>
      <c r="G52" s="12"/>
      <c r="H52" s="10"/>
      <c r="I52" s="11"/>
      <c r="J52" s="11"/>
      <c r="K52" s="11"/>
      <c r="L52" s="11"/>
      <c r="M52" s="47">
        <f t="shared" si="0"/>
        <v>0</v>
      </c>
      <c r="N52" s="13"/>
      <c r="O52" s="13"/>
      <c r="P52" s="11"/>
      <c r="Q52" s="11"/>
      <c r="R52" s="11"/>
      <c r="S52" s="11"/>
      <c r="T52" s="11"/>
    </row>
    <row r="53" spans="1:20" x14ac:dyDescent="0.2">
      <c r="A53" s="44">
        <v>48</v>
      </c>
      <c r="B53" s="9"/>
      <c r="C53" s="11"/>
      <c r="D53" s="9"/>
      <c r="E53" s="9"/>
      <c r="F53" s="12"/>
      <c r="G53" s="12"/>
      <c r="H53" s="10"/>
      <c r="I53" s="11"/>
      <c r="J53" s="11"/>
      <c r="K53" s="11"/>
      <c r="L53" s="11"/>
      <c r="M53" s="47">
        <f t="shared" si="0"/>
        <v>0</v>
      </c>
      <c r="N53" s="13"/>
      <c r="O53" s="13"/>
      <c r="P53" s="11"/>
      <c r="Q53" s="11"/>
      <c r="R53" s="11"/>
      <c r="S53" s="11"/>
      <c r="T53" s="11"/>
    </row>
    <row r="54" spans="1:20" x14ac:dyDescent="0.2">
      <c r="A54" s="44">
        <v>49</v>
      </c>
      <c r="B54" s="9"/>
      <c r="C54" s="11"/>
      <c r="D54" s="9"/>
      <c r="E54" s="9"/>
      <c r="F54" s="12"/>
      <c r="G54" s="12"/>
      <c r="H54" s="10"/>
      <c r="I54" s="11"/>
      <c r="J54" s="11"/>
      <c r="K54" s="11"/>
      <c r="L54" s="11"/>
      <c r="M54" s="47">
        <f t="shared" si="0"/>
        <v>0</v>
      </c>
      <c r="N54" s="13"/>
      <c r="O54" s="13"/>
      <c r="P54" s="11"/>
      <c r="Q54" s="11"/>
      <c r="R54" s="11"/>
      <c r="S54" s="11"/>
      <c r="T54" s="11"/>
    </row>
    <row r="55" spans="1:20" x14ac:dyDescent="0.2">
      <c r="A55" s="44">
        <v>50</v>
      </c>
      <c r="B55" s="9"/>
      <c r="C55" s="11"/>
      <c r="D55" s="9"/>
      <c r="E55" s="9"/>
      <c r="F55" s="12"/>
      <c r="G55" s="12"/>
      <c r="H55" s="10"/>
      <c r="I55" s="11"/>
      <c r="J55" s="11"/>
      <c r="K55" s="11"/>
      <c r="L55" s="11"/>
      <c r="M55" s="47">
        <f t="shared" si="0"/>
        <v>0</v>
      </c>
      <c r="N55" s="13"/>
      <c r="O55" s="13"/>
      <c r="P55" s="11"/>
      <c r="Q55" s="11"/>
      <c r="R55" s="11"/>
      <c r="S55" s="11"/>
      <c r="T55" s="11"/>
    </row>
    <row r="56" spans="1:20" x14ac:dyDescent="0.2">
      <c r="A56" s="44">
        <v>51</v>
      </c>
      <c r="B56" s="9"/>
      <c r="C56" s="11"/>
      <c r="D56" s="9"/>
      <c r="E56" s="9"/>
      <c r="F56" s="12"/>
      <c r="G56" s="12"/>
      <c r="H56" s="10"/>
      <c r="I56" s="11"/>
      <c r="J56" s="11"/>
      <c r="K56" s="11"/>
      <c r="L56" s="11"/>
      <c r="M56" s="47">
        <f t="shared" si="0"/>
        <v>0</v>
      </c>
      <c r="N56" s="13"/>
      <c r="O56" s="13"/>
      <c r="P56" s="11"/>
      <c r="Q56" s="11"/>
      <c r="R56" s="11"/>
      <c r="S56" s="11"/>
      <c r="T56" s="11"/>
    </row>
    <row r="57" spans="1:20" x14ac:dyDescent="0.2">
      <c r="A57" s="44">
        <v>52</v>
      </c>
      <c r="B57" s="9"/>
      <c r="C57" s="11"/>
      <c r="D57" s="9"/>
      <c r="E57" s="9"/>
      <c r="F57" s="12"/>
      <c r="G57" s="12"/>
      <c r="H57" s="10"/>
      <c r="I57" s="11"/>
      <c r="J57" s="11"/>
      <c r="K57" s="11"/>
      <c r="L57" s="11"/>
      <c r="M57" s="47">
        <f t="shared" si="0"/>
        <v>0</v>
      </c>
      <c r="N57" s="13"/>
      <c r="O57" s="13"/>
      <c r="P57" s="11"/>
      <c r="Q57" s="11"/>
      <c r="R57" s="11"/>
      <c r="S57" s="11"/>
      <c r="T57" s="11"/>
    </row>
    <row r="58" spans="1:20" x14ac:dyDescent="0.2">
      <c r="A58" s="44">
        <v>53</v>
      </c>
      <c r="B58" s="9"/>
      <c r="C58" s="11"/>
      <c r="D58" s="9"/>
      <c r="E58" s="9"/>
      <c r="F58" s="12"/>
      <c r="G58" s="12"/>
      <c r="H58" s="10"/>
      <c r="I58" s="11"/>
      <c r="J58" s="11"/>
      <c r="K58" s="11"/>
      <c r="L58" s="11"/>
      <c r="M58" s="47">
        <f t="shared" si="0"/>
        <v>0</v>
      </c>
      <c r="N58" s="13"/>
      <c r="O58" s="13"/>
      <c r="P58" s="11"/>
      <c r="Q58" s="11"/>
      <c r="R58" s="11"/>
      <c r="S58" s="11"/>
      <c r="T58" s="11"/>
    </row>
    <row r="59" spans="1:20" x14ac:dyDescent="0.2">
      <c r="A59" s="44">
        <v>54</v>
      </c>
      <c r="B59" s="9"/>
      <c r="C59" s="11"/>
      <c r="D59" s="9"/>
      <c r="E59" s="9"/>
      <c r="F59" s="12"/>
      <c r="G59" s="12"/>
      <c r="H59" s="10"/>
      <c r="I59" s="11"/>
      <c r="J59" s="11"/>
      <c r="K59" s="11"/>
      <c r="L59" s="11"/>
      <c r="M59" s="47">
        <f t="shared" si="0"/>
        <v>0</v>
      </c>
      <c r="N59" s="13"/>
      <c r="O59" s="13"/>
      <c r="P59" s="11"/>
      <c r="Q59" s="11"/>
      <c r="R59" s="11"/>
      <c r="S59" s="11"/>
      <c r="T59" s="11"/>
    </row>
    <row r="60" spans="1:20" x14ac:dyDescent="0.2">
      <c r="A60" s="44">
        <v>55</v>
      </c>
      <c r="B60" s="9"/>
      <c r="C60" s="11"/>
      <c r="D60" s="9"/>
      <c r="E60" s="9"/>
      <c r="F60" s="12"/>
      <c r="G60" s="12"/>
      <c r="H60" s="10"/>
      <c r="I60" s="11"/>
      <c r="J60" s="11"/>
      <c r="K60" s="11"/>
      <c r="L60" s="11"/>
      <c r="M60" s="47">
        <f t="shared" si="0"/>
        <v>0</v>
      </c>
      <c r="N60" s="13"/>
      <c r="O60" s="13"/>
      <c r="P60" s="11"/>
      <c r="Q60" s="11"/>
      <c r="R60" s="11"/>
      <c r="S60" s="11"/>
      <c r="T60" s="11"/>
    </row>
    <row r="61" spans="1:20" x14ac:dyDescent="0.2">
      <c r="A61" s="44">
        <v>56</v>
      </c>
      <c r="B61" s="9"/>
      <c r="C61" s="11"/>
      <c r="D61" s="9"/>
      <c r="E61" s="9"/>
      <c r="F61" s="12"/>
      <c r="G61" s="12"/>
      <c r="H61" s="10"/>
      <c r="I61" s="11"/>
      <c r="J61" s="11"/>
      <c r="K61" s="11"/>
      <c r="L61" s="11"/>
      <c r="M61" s="47">
        <f t="shared" si="0"/>
        <v>0</v>
      </c>
      <c r="N61" s="13"/>
      <c r="O61" s="13"/>
      <c r="P61" s="11"/>
      <c r="Q61" s="11"/>
      <c r="R61" s="11"/>
      <c r="S61" s="11"/>
      <c r="T61" s="11"/>
    </row>
    <row r="62" spans="1:20" x14ac:dyDescent="0.2">
      <c r="A62" s="44">
        <v>57</v>
      </c>
      <c r="B62" s="9"/>
      <c r="C62" s="11"/>
      <c r="D62" s="9"/>
      <c r="E62" s="9"/>
      <c r="F62" s="12"/>
      <c r="G62" s="12"/>
      <c r="H62" s="10"/>
      <c r="I62" s="11"/>
      <c r="J62" s="11"/>
      <c r="K62" s="11"/>
      <c r="L62" s="11"/>
      <c r="M62" s="47">
        <f t="shared" si="0"/>
        <v>0</v>
      </c>
      <c r="N62" s="13"/>
      <c r="O62" s="13"/>
      <c r="P62" s="11"/>
      <c r="Q62" s="11"/>
      <c r="R62" s="11"/>
      <c r="S62" s="11"/>
      <c r="T62" s="11"/>
    </row>
    <row r="63" spans="1:20" x14ac:dyDescent="0.2">
      <c r="A63" s="44">
        <v>58</v>
      </c>
      <c r="B63" s="9"/>
      <c r="C63" s="11"/>
      <c r="D63" s="9"/>
      <c r="E63" s="9"/>
      <c r="F63" s="12"/>
      <c r="G63" s="12"/>
      <c r="H63" s="10"/>
      <c r="I63" s="11"/>
      <c r="J63" s="11"/>
      <c r="K63" s="11"/>
      <c r="L63" s="11"/>
      <c r="M63" s="47">
        <f t="shared" si="0"/>
        <v>0</v>
      </c>
      <c r="N63" s="13"/>
      <c r="O63" s="13"/>
      <c r="P63" s="11"/>
      <c r="Q63" s="11"/>
      <c r="R63" s="11"/>
      <c r="S63" s="11"/>
      <c r="T63" s="11"/>
    </row>
    <row r="64" spans="1:20" x14ac:dyDescent="0.2">
      <c r="A64" s="44">
        <v>59</v>
      </c>
      <c r="B64" s="9"/>
      <c r="C64" s="11"/>
      <c r="D64" s="9"/>
      <c r="E64" s="9"/>
      <c r="F64" s="12"/>
      <c r="G64" s="12"/>
      <c r="H64" s="10"/>
      <c r="I64" s="11"/>
      <c r="J64" s="11"/>
      <c r="K64" s="11"/>
      <c r="L64" s="11"/>
      <c r="M64" s="47">
        <f t="shared" si="0"/>
        <v>0</v>
      </c>
      <c r="N64" s="13"/>
      <c r="O64" s="13"/>
      <c r="P64" s="11"/>
      <c r="Q64" s="11"/>
      <c r="R64" s="11"/>
      <c r="S64" s="11"/>
      <c r="T64" s="11"/>
    </row>
    <row r="65" spans="1:20" x14ac:dyDescent="0.2">
      <c r="A65" s="44">
        <v>60</v>
      </c>
      <c r="B65" s="9"/>
      <c r="C65" s="11"/>
      <c r="D65" s="9"/>
      <c r="E65" s="9"/>
      <c r="F65" s="12"/>
      <c r="G65" s="12"/>
      <c r="H65" s="10"/>
      <c r="I65" s="11"/>
      <c r="J65" s="11"/>
      <c r="K65" s="11"/>
      <c r="L65" s="11"/>
      <c r="M65" s="47">
        <f t="shared" si="0"/>
        <v>0</v>
      </c>
      <c r="N65" s="13"/>
      <c r="O65" s="13"/>
      <c r="P65" s="11"/>
      <c r="Q65" s="11"/>
      <c r="R65" s="11"/>
      <c r="S65" s="11"/>
      <c r="T65" s="11"/>
    </row>
    <row r="66" spans="1:20" x14ac:dyDescent="0.2">
      <c r="A66" s="44">
        <v>61</v>
      </c>
      <c r="B66" s="9"/>
      <c r="C66" s="11"/>
      <c r="D66" s="9"/>
      <c r="E66" s="9"/>
      <c r="F66" s="12"/>
      <c r="G66" s="12"/>
      <c r="H66" s="10"/>
      <c r="I66" s="11"/>
      <c r="J66" s="11"/>
      <c r="K66" s="11"/>
      <c r="L66" s="11"/>
      <c r="M66" s="47">
        <f t="shared" si="0"/>
        <v>0</v>
      </c>
      <c r="N66" s="13"/>
      <c r="O66" s="13"/>
      <c r="P66" s="11"/>
      <c r="Q66" s="11"/>
      <c r="R66" s="11"/>
      <c r="S66" s="11"/>
      <c r="T66" s="11"/>
    </row>
    <row r="67" spans="1:20" x14ac:dyDescent="0.2">
      <c r="A67" s="44">
        <v>62</v>
      </c>
      <c r="B67" s="9"/>
      <c r="C67" s="11"/>
      <c r="D67" s="9"/>
      <c r="E67" s="9"/>
      <c r="F67" s="12"/>
      <c r="G67" s="12"/>
      <c r="H67" s="10"/>
      <c r="I67" s="11"/>
      <c r="J67" s="11"/>
      <c r="K67" s="11"/>
      <c r="L67" s="11"/>
      <c r="M67" s="47">
        <f t="shared" si="0"/>
        <v>0</v>
      </c>
      <c r="N67" s="13"/>
      <c r="O67" s="13"/>
      <c r="P67" s="11"/>
      <c r="Q67" s="11"/>
      <c r="R67" s="11"/>
      <c r="S67" s="11"/>
      <c r="T67" s="11"/>
    </row>
    <row r="68" spans="1:20" x14ac:dyDescent="0.2">
      <c r="A68" s="44">
        <v>63</v>
      </c>
      <c r="B68" s="9"/>
      <c r="C68" s="11"/>
      <c r="D68" s="9"/>
      <c r="E68" s="9"/>
      <c r="F68" s="12"/>
      <c r="G68" s="12"/>
      <c r="H68" s="10"/>
      <c r="I68" s="11"/>
      <c r="J68" s="11"/>
      <c r="K68" s="11"/>
      <c r="L68" s="11"/>
      <c r="M68" s="47">
        <f t="shared" si="0"/>
        <v>0</v>
      </c>
      <c r="N68" s="13"/>
      <c r="O68" s="13"/>
      <c r="P68" s="11"/>
      <c r="Q68" s="11"/>
      <c r="R68" s="11"/>
      <c r="S68" s="11"/>
      <c r="T68" s="11"/>
    </row>
    <row r="69" spans="1:20" x14ac:dyDescent="0.2">
      <c r="A69" s="44">
        <v>64</v>
      </c>
      <c r="B69" s="9"/>
      <c r="C69" s="11"/>
      <c r="D69" s="9"/>
      <c r="E69" s="9"/>
      <c r="F69" s="12"/>
      <c r="G69" s="12"/>
      <c r="H69" s="10"/>
      <c r="I69" s="11"/>
      <c r="J69" s="11"/>
      <c r="K69" s="11"/>
      <c r="L69" s="11"/>
      <c r="M69" s="47">
        <f t="shared" si="0"/>
        <v>0</v>
      </c>
      <c r="N69" s="13"/>
      <c r="O69" s="13"/>
      <c r="P69" s="11"/>
      <c r="Q69" s="11"/>
      <c r="R69" s="11"/>
      <c r="S69" s="11"/>
      <c r="T69" s="11"/>
    </row>
    <row r="70" spans="1:20" x14ac:dyDescent="0.2">
      <c r="A70" s="44">
        <v>65</v>
      </c>
      <c r="B70" s="9"/>
      <c r="C70" s="11"/>
      <c r="D70" s="9"/>
      <c r="E70" s="9"/>
      <c r="F70" s="12"/>
      <c r="G70" s="12"/>
      <c r="H70" s="10"/>
      <c r="I70" s="11"/>
      <c r="J70" s="11"/>
      <c r="K70" s="11"/>
      <c r="L70" s="11"/>
      <c r="M70" s="47">
        <f t="shared" ref="M70:M133" si="1">SUM(N70:O70)</f>
        <v>0</v>
      </c>
      <c r="N70" s="13"/>
      <c r="O70" s="13"/>
      <c r="P70" s="11"/>
      <c r="Q70" s="11"/>
      <c r="R70" s="11"/>
      <c r="S70" s="11"/>
      <c r="T70" s="11"/>
    </row>
    <row r="71" spans="1:20" x14ac:dyDescent="0.2">
      <c r="A71" s="44">
        <v>66</v>
      </c>
      <c r="B71" s="9"/>
      <c r="C71" s="11"/>
      <c r="D71" s="9"/>
      <c r="E71" s="9"/>
      <c r="F71" s="12"/>
      <c r="G71" s="12"/>
      <c r="H71" s="10"/>
      <c r="I71" s="11"/>
      <c r="J71" s="11"/>
      <c r="K71" s="11"/>
      <c r="L71" s="11"/>
      <c r="M71" s="47">
        <f t="shared" si="1"/>
        <v>0</v>
      </c>
      <c r="N71" s="13"/>
      <c r="O71" s="13"/>
      <c r="P71" s="11"/>
      <c r="Q71" s="11"/>
      <c r="R71" s="11"/>
      <c r="S71" s="11"/>
      <c r="T71" s="11"/>
    </row>
    <row r="72" spans="1:20" x14ac:dyDescent="0.2">
      <c r="A72" s="44">
        <v>67</v>
      </c>
      <c r="B72" s="9"/>
      <c r="C72" s="11"/>
      <c r="D72" s="9"/>
      <c r="E72" s="9"/>
      <c r="F72" s="12"/>
      <c r="G72" s="12"/>
      <c r="H72" s="10"/>
      <c r="I72" s="11"/>
      <c r="J72" s="11"/>
      <c r="K72" s="11"/>
      <c r="L72" s="11"/>
      <c r="M72" s="47">
        <f t="shared" si="1"/>
        <v>0</v>
      </c>
      <c r="N72" s="13"/>
      <c r="O72" s="13"/>
      <c r="P72" s="11"/>
      <c r="Q72" s="11"/>
      <c r="R72" s="11"/>
      <c r="S72" s="11"/>
      <c r="T72" s="11"/>
    </row>
    <row r="73" spans="1:20" x14ac:dyDescent="0.2">
      <c r="A73" s="44">
        <v>68</v>
      </c>
      <c r="B73" s="9"/>
      <c r="C73" s="11"/>
      <c r="D73" s="9"/>
      <c r="E73" s="9"/>
      <c r="F73" s="12"/>
      <c r="G73" s="12"/>
      <c r="H73" s="10"/>
      <c r="I73" s="11"/>
      <c r="J73" s="11"/>
      <c r="K73" s="11"/>
      <c r="L73" s="11"/>
      <c r="M73" s="47">
        <f t="shared" si="1"/>
        <v>0</v>
      </c>
      <c r="N73" s="13"/>
      <c r="O73" s="13"/>
      <c r="P73" s="11"/>
      <c r="Q73" s="11"/>
      <c r="R73" s="11"/>
      <c r="S73" s="11"/>
      <c r="T73" s="11"/>
    </row>
    <row r="74" spans="1:20" x14ac:dyDescent="0.2">
      <c r="A74" s="44">
        <v>69</v>
      </c>
      <c r="B74" s="9"/>
      <c r="C74" s="11"/>
      <c r="D74" s="9"/>
      <c r="E74" s="9"/>
      <c r="F74" s="12"/>
      <c r="G74" s="12"/>
      <c r="H74" s="10"/>
      <c r="I74" s="11"/>
      <c r="J74" s="11"/>
      <c r="K74" s="11"/>
      <c r="L74" s="11"/>
      <c r="M74" s="47">
        <f t="shared" si="1"/>
        <v>0</v>
      </c>
      <c r="N74" s="13"/>
      <c r="O74" s="13"/>
      <c r="P74" s="11"/>
      <c r="Q74" s="11"/>
      <c r="R74" s="11"/>
      <c r="S74" s="11"/>
      <c r="T74" s="11"/>
    </row>
    <row r="75" spans="1:20" x14ac:dyDescent="0.2">
      <c r="A75" s="44">
        <v>70</v>
      </c>
      <c r="B75" s="9"/>
      <c r="C75" s="11"/>
      <c r="D75" s="9"/>
      <c r="E75" s="9"/>
      <c r="F75" s="12"/>
      <c r="G75" s="12"/>
      <c r="H75" s="10"/>
      <c r="I75" s="11"/>
      <c r="J75" s="11"/>
      <c r="K75" s="11"/>
      <c r="L75" s="11"/>
      <c r="M75" s="47">
        <f t="shared" si="1"/>
        <v>0</v>
      </c>
      <c r="N75" s="13"/>
      <c r="O75" s="13"/>
      <c r="P75" s="11"/>
      <c r="Q75" s="11"/>
      <c r="R75" s="11"/>
      <c r="S75" s="11"/>
      <c r="T75" s="11"/>
    </row>
    <row r="76" spans="1:20" x14ac:dyDescent="0.2">
      <c r="A76" s="44">
        <v>71</v>
      </c>
      <c r="B76" s="9"/>
      <c r="C76" s="11"/>
      <c r="D76" s="9"/>
      <c r="E76" s="9"/>
      <c r="F76" s="12"/>
      <c r="G76" s="12"/>
      <c r="H76" s="10"/>
      <c r="I76" s="11"/>
      <c r="J76" s="11"/>
      <c r="K76" s="11"/>
      <c r="L76" s="11"/>
      <c r="M76" s="47">
        <f t="shared" si="1"/>
        <v>0</v>
      </c>
      <c r="N76" s="13"/>
      <c r="O76" s="13"/>
      <c r="P76" s="11"/>
      <c r="Q76" s="11"/>
      <c r="R76" s="11"/>
      <c r="S76" s="11"/>
      <c r="T76" s="11"/>
    </row>
    <row r="77" spans="1:20" x14ac:dyDescent="0.2">
      <c r="A77" s="44">
        <v>72</v>
      </c>
      <c r="B77" s="9"/>
      <c r="C77" s="11"/>
      <c r="D77" s="9"/>
      <c r="E77" s="9"/>
      <c r="F77" s="12"/>
      <c r="G77" s="12"/>
      <c r="H77" s="10"/>
      <c r="I77" s="11"/>
      <c r="J77" s="11"/>
      <c r="K77" s="11"/>
      <c r="L77" s="11"/>
      <c r="M77" s="47">
        <f t="shared" si="1"/>
        <v>0</v>
      </c>
      <c r="N77" s="13"/>
      <c r="O77" s="13"/>
      <c r="P77" s="11"/>
      <c r="Q77" s="11"/>
      <c r="R77" s="11"/>
      <c r="S77" s="11"/>
      <c r="T77" s="11"/>
    </row>
    <row r="78" spans="1:20" x14ac:dyDescent="0.2">
      <c r="A78" s="44">
        <v>73</v>
      </c>
      <c r="B78" s="9"/>
      <c r="C78" s="11"/>
      <c r="D78" s="9"/>
      <c r="E78" s="9"/>
      <c r="F78" s="12"/>
      <c r="G78" s="12"/>
      <c r="H78" s="10"/>
      <c r="I78" s="11"/>
      <c r="J78" s="11"/>
      <c r="K78" s="11"/>
      <c r="L78" s="11"/>
      <c r="M78" s="47">
        <f t="shared" si="1"/>
        <v>0</v>
      </c>
      <c r="N78" s="13"/>
      <c r="O78" s="13"/>
      <c r="P78" s="11"/>
      <c r="Q78" s="11"/>
      <c r="R78" s="11"/>
      <c r="S78" s="11"/>
      <c r="T78" s="11"/>
    </row>
    <row r="79" spans="1:20" x14ac:dyDescent="0.2">
      <c r="A79" s="44">
        <v>74</v>
      </c>
      <c r="B79" s="9"/>
      <c r="C79" s="11"/>
      <c r="D79" s="9"/>
      <c r="E79" s="9"/>
      <c r="F79" s="12"/>
      <c r="G79" s="12"/>
      <c r="H79" s="10"/>
      <c r="I79" s="11"/>
      <c r="J79" s="11"/>
      <c r="K79" s="11"/>
      <c r="L79" s="11"/>
      <c r="M79" s="47">
        <f t="shared" si="1"/>
        <v>0</v>
      </c>
      <c r="N79" s="13"/>
      <c r="O79" s="13"/>
      <c r="P79" s="11"/>
      <c r="Q79" s="11"/>
      <c r="R79" s="11"/>
      <c r="S79" s="11"/>
      <c r="T79" s="11"/>
    </row>
    <row r="80" spans="1:20" x14ac:dyDescent="0.2">
      <c r="A80" s="44">
        <v>75</v>
      </c>
      <c r="B80" s="9"/>
      <c r="C80" s="11"/>
      <c r="D80" s="9"/>
      <c r="E80" s="9"/>
      <c r="F80" s="12"/>
      <c r="G80" s="12"/>
      <c r="H80" s="10"/>
      <c r="I80" s="11"/>
      <c r="J80" s="11"/>
      <c r="K80" s="11"/>
      <c r="L80" s="11"/>
      <c r="M80" s="47">
        <f t="shared" si="1"/>
        <v>0</v>
      </c>
      <c r="N80" s="13"/>
      <c r="O80" s="13"/>
      <c r="P80" s="11"/>
      <c r="Q80" s="11"/>
      <c r="R80" s="11"/>
      <c r="S80" s="11"/>
      <c r="T80" s="11"/>
    </row>
    <row r="81" spans="1:20" x14ac:dyDescent="0.2">
      <c r="A81" s="44">
        <v>76</v>
      </c>
      <c r="B81" s="9"/>
      <c r="C81" s="11"/>
      <c r="D81" s="9"/>
      <c r="E81" s="9"/>
      <c r="F81" s="12"/>
      <c r="G81" s="12"/>
      <c r="H81" s="10"/>
      <c r="I81" s="11"/>
      <c r="J81" s="11"/>
      <c r="K81" s="11"/>
      <c r="L81" s="11"/>
      <c r="M81" s="47">
        <f t="shared" si="1"/>
        <v>0</v>
      </c>
      <c r="N81" s="13"/>
      <c r="O81" s="13"/>
      <c r="P81" s="11"/>
      <c r="Q81" s="11"/>
      <c r="R81" s="11"/>
      <c r="S81" s="11"/>
      <c r="T81" s="11"/>
    </row>
    <row r="82" spans="1:20" x14ac:dyDescent="0.2">
      <c r="A82" s="44">
        <v>77</v>
      </c>
      <c r="B82" s="9"/>
      <c r="C82" s="11"/>
      <c r="D82" s="9"/>
      <c r="E82" s="9"/>
      <c r="F82" s="12"/>
      <c r="G82" s="12"/>
      <c r="H82" s="10"/>
      <c r="I82" s="11"/>
      <c r="J82" s="11"/>
      <c r="K82" s="11"/>
      <c r="L82" s="11"/>
      <c r="M82" s="47">
        <f t="shared" si="1"/>
        <v>0</v>
      </c>
      <c r="N82" s="13"/>
      <c r="O82" s="13"/>
      <c r="P82" s="11"/>
      <c r="Q82" s="11"/>
      <c r="R82" s="11"/>
      <c r="S82" s="11"/>
      <c r="T82" s="11"/>
    </row>
    <row r="83" spans="1:20" x14ac:dyDescent="0.2">
      <c r="A83" s="44">
        <v>78</v>
      </c>
      <c r="B83" s="9"/>
      <c r="C83" s="11"/>
      <c r="D83" s="9"/>
      <c r="E83" s="9"/>
      <c r="F83" s="12"/>
      <c r="G83" s="12"/>
      <c r="H83" s="10"/>
      <c r="I83" s="11"/>
      <c r="J83" s="11"/>
      <c r="K83" s="11"/>
      <c r="L83" s="11"/>
      <c r="M83" s="47">
        <f t="shared" si="1"/>
        <v>0</v>
      </c>
      <c r="N83" s="13"/>
      <c r="O83" s="13"/>
      <c r="P83" s="11"/>
      <c r="Q83" s="11"/>
      <c r="R83" s="11"/>
      <c r="S83" s="11"/>
      <c r="T83" s="11"/>
    </row>
    <row r="84" spans="1:20" x14ac:dyDescent="0.2">
      <c r="A84" s="44">
        <v>79</v>
      </c>
      <c r="B84" s="9"/>
      <c r="C84" s="11"/>
      <c r="D84" s="9"/>
      <c r="E84" s="9"/>
      <c r="F84" s="12"/>
      <c r="G84" s="12"/>
      <c r="H84" s="10"/>
      <c r="I84" s="11"/>
      <c r="J84" s="11"/>
      <c r="K84" s="11"/>
      <c r="L84" s="11"/>
      <c r="M84" s="47">
        <f t="shared" si="1"/>
        <v>0</v>
      </c>
      <c r="N84" s="13"/>
      <c r="O84" s="13"/>
      <c r="P84" s="11"/>
      <c r="Q84" s="11"/>
      <c r="R84" s="11"/>
      <c r="S84" s="11"/>
      <c r="T84" s="11"/>
    </row>
    <row r="85" spans="1:20" x14ac:dyDescent="0.2">
      <c r="A85" s="44">
        <v>80</v>
      </c>
      <c r="B85" s="9"/>
      <c r="C85" s="11"/>
      <c r="D85" s="9"/>
      <c r="E85" s="9"/>
      <c r="F85" s="12"/>
      <c r="G85" s="12"/>
      <c r="H85" s="10"/>
      <c r="I85" s="11"/>
      <c r="J85" s="11"/>
      <c r="K85" s="11"/>
      <c r="L85" s="11"/>
      <c r="M85" s="47">
        <f t="shared" si="1"/>
        <v>0</v>
      </c>
      <c r="N85" s="13"/>
      <c r="O85" s="13"/>
      <c r="P85" s="11"/>
      <c r="Q85" s="11"/>
      <c r="R85" s="11"/>
      <c r="S85" s="11"/>
      <c r="T85" s="11"/>
    </row>
    <row r="86" spans="1:20" x14ac:dyDescent="0.2">
      <c r="A86" s="44">
        <v>81</v>
      </c>
      <c r="B86" s="9"/>
      <c r="C86" s="11"/>
      <c r="D86" s="9"/>
      <c r="E86" s="9"/>
      <c r="F86" s="12"/>
      <c r="G86" s="12"/>
      <c r="H86" s="10"/>
      <c r="I86" s="11"/>
      <c r="J86" s="11"/>
      <c r="K86" s="11"/>
      <c r="L86" s="11"/>
      <c r="M86" s="47">
        <f t="shared" si="1"/>
        <v>0</v>
      </c>
      <c r="N86" s="13"/>
      <c r="O86" s="13"/>
      <c r="P86" s="11"/>
      <c r="Q86" s="11"/>
      <c r="R86" s="11"/>
      <c r="S86" s="11"/>
      <c r="T86" s="11"/>
    </row>
    <row r="87" spans="1:20" x14ac:dyDescent="0.2">
      <c r="A87" s="44">
        <v>82</v>
      </c>
      <c r="B87" s="9"/>
      <c r="C87" s="11"/>
      <c r="D87" s="9"/>
      <c r="E87" s="9"/>
      <c r="F87" s="12"/>
      <c r="G87" s="12"/>
      <c r="H87" s="10"/>
      <c r="I87" s="11"/>
      <c r="J87" s="11"/>
      <c r="K87" s="11"/>
      <c r="L87" s="11"/>
      <c r="M87" s="47">
        <f t="shared" si="1"/>
        <v>0</v>
      </c>
      <c r="N87" s="13"/>
      <c r="O87" s="13"/>
      <c r="P87" s="11"/>
      <c r="Q87" s="11"/>
      <c r="R87" s="11"/>
      <c r="S87" s="11"/>
      <c r="T87" s="11"/>
    </row>
    <row r="88" spans="1:20" x14ac:dyDescent="0.2">
      <c r="A88" s="44">
        <v>83</v>
      </c>
      <c r="B88" s="9"/>
      <c r="C88" s="11"/>
      <c r="D88" s="9"/>
      <c r="E88" s="9"/>
      <c r="F88" s="12"/>
      <c r="G88" s="12"/>
      <c r="H88" s="10"/>
      <c r="I88" s="11"/>
      <c r="J88" s="11"/>
      <c r="K88" s="11"/>
      <c r="L88" s="11"/>
      <c r="M88" s="47">
        <f t="shared" si="1"/>
        <v>0</v>
      </c>
      <c r="N88" s="13"/>
      <c r="O88" s="13"/>
      <c r="P88" s="11"/>
      <c r="Q88" s="11"/>
      <c r="R88" s="11"/>
      <c r="S88" s="11"/>
      <c r="T88" s="11"/>
    </row>
    <row r="89" spans="1:20" x14ac:dyDescent="0.2">
      <c r="A89" s="44">
        <v>84</v>
      </c>
      <c r="B89" s="9"/>
      <c r="C89" s="11"/>
      <c r="D89" s="9"/>
      <c r="E89" s="9"/>
      <c r="F89" s="12"/>
      <c r="G89" s="12"/>
      <c r="H89" s="10"/>
      <c r="I89" s="11"/>
      <c r="J89" s="11"/>
      <c r="K89" s="11"/>
      <c r="L89" s="11"/>
      <c r="M89" s="47">
        <f t="shared" si="1"/>
        <v>0</v>
      </c>
      <c r="N89" s="13"/>
      <c r="O89" s="13"/>
      <c r="P89" s="11"/>
      <c r="Q89" s="11"/>
      <c r="R89" s="11"/>
      <c r="S89" s="11"/>
      <c r="T89" s="11"/>
    </row>
    <row r="90" spans="1:20" x14ac:dyDescent="0.2">
      <c r="A90" s="44">
        <v>85</v>
      </c>
      <c r="B90" s="9"/>
      <c r="C90" s="11"/>
      <c r="D90" s="9"/>
      <c r="E90" s="9"/>
      <c r="F90" s="12"/>
      <c r="G90" s="12"/>
      <c r="H90" s="10"/>
      <c r="I90" s="11"/>
      <c r="J90" s="11"/>
      <c r="K90" s="11"/>
      <c r="L90" s="11"/>
      <c r="M90" s="47">
        <f t="shared" si="1"/>
        <v>0</v>
      </c>
      <c r="N90" s="13"/>
      <c r="O90" s="13"/>
      <c r="P90" s="11"/>
      <c r="Q90" s="11"/>
      <c r="R90" s="11"/>
      <c r="S90" s="11"/>
      <c r="T90" s="11"/>
    </row>
    <row r="91" spans="1:20" x14ac:dyDescent="0.2">
      <c r="A91" s="44">
        <v>86</v>
      </c>
      <c r="B91" s="9"/>
      <c r="C91" s="11"/>
      <c r="D91" s="9"/>
      <c r="E91" s="9"/>
      <c r="F91" s="12"/>
      <c r="G91" s="12"/>
      <c r="H91" s="10"/>
      <c r="I91" s="11"/>
      <c r="J91" s="11"/>
      <c r="K91" s="11"/>
      <c r="L91" s="11"/>
      <c r="M91" s="47">
        <f t="shared" si="1"/>
        <v>0</v>
      </c>
      <c r="N91" s="13"/>
      <c r="O91" s="13"/>
      <c r="P91" s="11"/>
      <c r="Q91" s="11"/>
      <c r="R91" s="11"/>
      <c r="S91" s="11"/>
      <c r="T91" s="11"/>
    </row>
    <row r="92" spans="1:20" x14ac:dyDescent="0.2">
      <c r="A92" s="44">
        <v>87</v>
      </c>
      <c r="B92" s="9"/>
      <c r="C92" s="11"/>
      <c r="D92" s="9"/>
      <c r="E92" s="9"/>
      <c r="F92" s="12"/>
      <c r="G92" s="12"/>
      <c r="H92" s="10"/>
      <c r="I92" s="11"/>
      <c r="J92" s="11"/>
      <c r="K92" s="11"/>
      <c r="L92" s="11"/>
      <c r="M92" s="47">
        <f t="shared" si="1"/>
        <v>0</v>
      </c>
      <c r="N92" s="13"/>
      <c r="O92" s="13"/>
      <c r="P92" s="11"/>
      <c r="Q92" s="11"/>
      <c r="R92" s="11"/>
      <c r="S92" s="11"/>
      <c r="T92" s="11"/>
    </row>
    <row r="93" spans="1:20" x14ac:dyDescent="0.2">
      <c r="A93" s="44">
        <v>88</v>
      </c>
      <c r="B93" s="9"/>
      <c r="C93" s="11"/>
      <c r="D93" s="9"/>
      <c r="E93" s="9"/>
      <c r="F93" s="12"/>
      <c r="G93" s="12"/>
      <c r="H93" s="10"/>
      <c r="I93" s="11"/>
      <c r="J93" s="11"/>
      <c r="K93" s="11"/>
      <c r="L93" s="11"/>
      <c r="M93" s="47">
        <f t="shared" si="1"/>
        <v>0</v>
      </c>
      <c r="N93" s="13"/>
      <c r="O93" s="13"/>
      <c r="P93" s="11"/>
      <c r="Q93" s="11"/>
      <c r="R93" s="11"/>
      <c r="S93" s="11"/>
      <c r="T93" s="11"/>
    </row>
    <row r="94" spans="1:20" x14ac:dyDescent="0.2">
      <c r="A94" s="44">
        <v>89</v>
      </c>
      <c r="B94" s="9"/>
      <c r="C94" s="11"/>
      <c r="D94" s="9"/>
      <c r="E94" s="9"/>
      <c r="F94" s="12"/>
      <c r="G94" s="12"/>
      <c r="H94" s="10"/>
      <c r="I94" s="11"/>
      <c r="J94" s="11"/>
      <c r="K94" s="11"/>
      <c r="L94" s="11"/>
      <c r="M94" s="47">
        <f t="shared" si="1"/>
        <v>0</v>
      </c>
      <c r="N94" s="13"/>
      <c r="O94" s="13"/>
      <c r="P94" s="11"/>
      <c r="Q94" s="11"/>
      <c r="R94" s="11"/>
      <c r="S94" s="11"/>
      <c r="T94" s="11"/>
    </row>
    <row r="95" spans="1:20" x14ac:dyDescent="0.2">
      <c r="A95" s="44">
        <v>90</v>
      </c>
      <c r="B95" s="9"/>
      <c r="C95" s="11"/>
      <c r="D95" s="9"/>
      <c r="E95" s="9"/>
      <c r="F95" s="12"/>
      <c r="G95" s="12"/>
      <c r="H95" s="10"/>
      <c r="I95" s="11"/>
      <c r="J95" s="11"/>
      <c r="K95" s="11"/>
      <c r="L95" s="11"/>
      <c r="M95" s="47">
        <f t="shared" si="1"/>
        <v>0</v>
      </c>
      <c r="N95" s="13"/>
      <c r="O95" s="13"/>
      <c r="P95" s="11"/>
      <c r="Q95" s="11"/>
      <c r="R95" s="11"/>
      <c r="S95" s="11"/>
      <c r="T95" s="11"/>
    </row>
    <row r="96" spans="1:20" x14ac:dyDescent="0.2">
      <c r="A96" s="44">
        <v>91</v>
      </c>
      <c r="B96" s="9"/>
      <c r="C96" s="11"/>
      <c r="D96" s="9"/>
      <c r="E96" s="9"/>
      <c r="F96" s="12"/>
      <c r="G96" s="12"/>
      <c r="H96" s="10"/>
      <c r="I96" s="11"/>
      <c r="J96" s="11"/>
      <c r="K96" s="11"/>
      <c r="L96" s="11"/>
      <c r="M96" s="47">
        <f t="shared" si="1"/>
        <v>0</v>
      </c>
      <c r="N96" s="13"/>
      <c r="O96" s="13"/>
      <c r="P96" s="11"/>
      <c r="Q96" s="11"/>
      <c r="R96" s="11"/>
      <c r="S96" s="11"/>
      <c r="T96" s="11"/>
    </row>
    <row r="97" spans="1:20" x14ac:dyDescent="0.2">
      <c r="A97" s="44">
        <v>92</v>
      </c>
      <c r="B97" s="9"/>
      <c r="C97" s="11"/>
      <c r="D97" s="9"/>
      <c r="E97" s="9"/>
      <c r="F97" s="12"/>
      <c r="G97" s="12"/>
      <c r="H97" s="10"/>
      <c r="I97" s="11"/>
      <c r="J97" s="11"/>
      <c r="K97" s="11"/>
      <c r="L97" s="11"/>
      <c r="M97" s="47">
        <f t="shared" si="1"/>
        <v>0</v>
      </c>
      <c r="N97" s="13"/>
      <c r="O97" s="13"/>
      <c r="P97" s="11"/>
      <c r="Q97" s="11"/>
      <c r="R97" s="11"/>
      <c r="S97" s="11"/>
      <c r="T97" s="11"/>
    </row>
    <row r="98" spans="1:20" x14ac:dyDescent="0.2">
      <c r="A98" s="44">
        <v>93</v>
      </c>
      <c r="B98" s="9"/>
      <c r="C98" s="11"/>
      <c r="D98" s="9"/>
      <c r="E98" s="9"/>
      <c r="F98" s="12"/>
      <c r="G98" s="12"/>
      <c r="H98" s="10"/>
      <c r="I98" s="11"/>
      <c r="J98" s="11"/>
      <c r="K98" s="11"/>
      <c r="L98" s="11"/>
      <c r="M98" s="47">
        <f t="shared" si="1"/>
        <v>0</v>
      </c>
      <c r="N98" s="13"/>
      <c r="O98" s="13"/>
      <c r="P98" s="11"/>
      <c r="Q98" s="11"/>
      <c r="R98" s="11"/>
      <c r="S98" s="11"/>
      <c r="T98" s="11"/>
    </row>
    <row r="99" spans="1:20" x14ac:dyDescent="0.2">
      <c r="A99" s="44">
        <v>94</v>
      </c>
      <c r="B99" s="9"/>
      <c r="C99" s="11"/>
      <c r="D99" s="9"/>
      <c r="E99" s="9"/>
      <c r="F99" s="12"/>
      <c r="G99" s="12"/>
      <c r="H99" s="10"/>
      <c r="I99" s="11"/>
      <c r="J99" s="11"/>
      <c r="K99" s="11"/>
      <c r="L99" s="11"/>
      <c r="M99" s="47">
        <f t="shared" si="1"/>
        <v>0</v>
      </c>
      <c r="N99" s="13"/>
      <c r="O99" s="13"/>
      <c r="P99" s="11"/>
      <c r="Q99" s="11"/>
      <c r="R99" s="11"/>
      <c r="S99" s="11"/>
      <c r="T99" s="11"/>
    </row>
    <row r="100" spans="1:20" x14ac:dyDescent="0.2">
      <c r="A100" s="44">
        <v>95</v>
      </c>
      <c r="B100" s="9"/>
      <c r="C100" s="11"/>
      <c r="D100" s="9"/>
      <c r="E100" s="9"/>
      <c r="F100" s="12"/>
      <c r="G100" s="12"/>
      <c r="H100" s="10"/>
      <c r="I100" s="11"/>
      <c r="J100" s="11"/>
      <c r="K100" s="11"/>
      <c r="L100" s="11"/>
      <c r="M100" s="47">
        <f t="shared" si="1"/>
        <v>0</v>
      </c>
      <c r="N100" s="13"/>
      <c r="O100" s="13"/>
      <c r="P100" s="11"/>
      <c r="Q100" s="11"/>
      <c r="R100" s="11"/>
      <c r="S100" s="11"/>
      <c r="T100" s="11"/>
    </row>
    <row r="101" spans="1:20" x14ac:dyDescent="0.2">
      <c r="A101" s="44">
        <v>96</v>
      </c>
      <c r="B101" s="9"/>
      <c r="C101" s="11"/>
      <c r="D101" s="9"/>
      <c r="E101" s="9"/>
      <c r="F101" s="12"/>
      <c r="G101" s="12"/>
      <c r="H101" s="10"/>
      <c r="I101" s="11"/>
      <c r="J101" s="11"/>
      <c r="K101" s="11"/>
      <c r="L101" s="11"/>
      <c r="M101" s="47">
        <f t="shared" si="1"/>
        <v>0</v>
      </c>
      <c r="N101" s="13"/>
      <c r="O101" s="13"/>
      <c r="P101" s="11"/>
      <c r="Q101" s="11"/>
      <c r="R101" s="11"/>
      <c r="S101" s="11"/>
      <c r="T101" s="11"/>
    </row>
    <row r="102" spans="1:20" x14ac:dyDescent="0.2">
      <c r="A102" s="44">
        <v>97</v>
      </c>
      <c r="B102" s="9"/>
      <c r="C102" s="11"/>
      <c r="D102" s="9"/>
      <c r="E102" s="9"/>
      <c r="F102" s="12"/>
      <c r="G102" s="12"/>
      <c r="H102" s="10"/>
      <c r="I102" s="11"/>
      <c r="J102" s="11"/>
      <c r="K102" s="11"/>
      <c r="L102" s="11"/>
      <c r="M102" s="47">
        <f t="shared" si="1"/>
        <v>0</v>
      </c>
      <c r="N102" s="13"/>
      <c r="O102" s="13"/>
      <c r="P102" s="11"/>
      <c r="Q102" s="11"/>
      <c r="R102" s="11"/>
      <c r="S102" s="11"/>
      <c r="T102" s="11"/>
    </row>
    <row r="103" spans="1:20" x14ac:dyDescent="0.2">
      <c r="A103" s="44">
        <v>98</v>
      </c>
      <c r="B103" s="9"/>
      <c r="C103" s="11"/>
      <c r="D103" s="9"/>
      <c r="E103" s="9"/>
      <c r="F103" s="12"/>
      <c r="G103" s="12"/>
      <c r="H103" s="10"/>
      <c r="I103" s="11"/>
      <c r="J103" s="11"/>
      <c r="K103" s="11"/>
      <c r="L103" s="11"/>
      <c r="M103" s="47">
        <f t="shared" si="1"/>
        <v>0</v>
      </c>
      <c r="N103" s="13"/>
      <c r="O103" s="13"/>
      <c r="P103" s="11"/>
      <c r="Q103" s="11"/>
      <c r="R103" s="11"/>
      <c r="S103" s="11"/>
      <c r="T103" s="11"/>
    </row>
    <row r="104" spans="1:20" x14ac:dyDescent="0.2">
      <c r="A104" s="44">
        <v>99</v>
      </c>
      <c r="B104" s="9"/>
      <c r="C104" s="11"/>
      <c r="D104" s="9"/>
      <c r="E104" s="9"/>
      <c r="F104" s="12"/>
      <c r="G104" s="12"/>
      <c r="H104" s="10"/>
      <c r="I104" s="11"/>
      <c r="J104" s="11"/>
      <c r="K104" s="11"/>
      <c r="L104" s="11"/>
      <c r="M104" s="47">
        <f t="shared" si="1"/>
        <v>0</v>
      </c>
      <c r="N104" s="13"/>
      <c r="O104" s="13"/>
      <c r="P104" s="11"/>
      <c r="Q104" s="11"/>
      <c r="R104" s="11"/>
      <c r="S104" s="11"/>
      <c r="T104" s="11"/>
    </row>
    <row r="105" spans="1:20" x14ac:dyDescent="0.2">
      <c r="A105" s="44">
        <v>100</v>
      </c>
      <c r="B105" s="9"/>
      <c r="C105" s="11"/>
      <c r="D105" s="9"/>
      <c r="E105" s="9"/>
      <c r="F105" s="12"/>
      <c r="G105" s="12"/>
      <c r="H105" s="10"/>
      <c r="I105" s="11"/>
      <c r="J105" s="11"/>
      <c r="K105" s="11"/>
      <c r="L105" s="11"/>
      <c r="M105" s="47">
        <f t="shared" si="1"/>
        <v>0</v>
      </c>
      <c r="N105" s="13"/>
      <c r="O105" s="13"/>
      <c r="P105" s="11"/>
      <c r="Q105" s="11"/>
      <c r="R105" s="11"/>
      <c r="S105" s="11"/>
      <c r="T105" s="11"/>
    </row>
    <row r="106" spans="1:20" x14ac:dyDescent="0.2">
      <c r="A106" s="44">
        <v>101</v>
      </c>
      <c r="B106" s="9"/>
      <c r="C106" s="11"/>
      <c r="D106" s="9"/>
      <c r="E106" s="9"/>
      <c r="F106" s="11"/>
      <c r="G106" s="11"/>
      <c r="H106" s="10"/>
      <c r="I106" s="11"/>
      <c r="J106" s="11"/>
      <c r="K106" s="11"/>
      <c r="L106" s="11"/>
      <c r="M106" s="47">
        <f t="shared" si="1"/>
        <v>0</v>
      </c>
      <c r="N106" s="13"/>
      <c r="O106" s="13"/>
      <c r="P106" s="11"/>
      <c r="Q106" s="11"/>
      <c r="R106" s="11"/>
      <c r="S106" s="11"/>
      <c r="T106" s="11"/>
    </row>
    <row r="107" spans="1:20" x14ac:dyDescent="0.2">
      <c r="A107" s="44">
        <v>102</v>
      </c>
      <c r="B107" s="9"/>
      <c r="C107" s="11"/>
      <c r="D107" s="9"/>
      <c r="E107" s="9"/>
      <c r="F107" s="11"/>
      <c r="G107" s="11"/>
      <c r="H107" s="10"/>
      <c r="I107" s="11"/>
      <c r="J107" s="11"/>
      <c r="K107" s="11"/>
      <c r="L107" s="11"/>
      <c r="M107" s="47">
        <f t="shared" si="1"/>
        <v>0</v>
      </c>
      <c r="N107" s="13"/>
      <c r="O107" s="13"/>
      <c r="P107" s="11"/>
      <c r="Q107" s="11"/>
      <c r="R107" s="11"/>
      <c r="S107" s="11"/>
      <c r="T107" s="11"/>
    </row>
    <row r="108" spans="1:20" x14ac:dyDescent="0.2">
      <c r="A108" s="44">
        <v>103</v>
      </c>
      <c r="B108" s="9"/>
      <c r="C108" s="11"/>
      <c r="D108" s="9"/>
      <c r="E108" s="9"/>
      <c r="F108" s="11"/>
      <c r="G108" s="11"/>
      <c r="H108" s="10"/>
      <c r="I108" s="11"/>
      <c r="J108" s="11"/>
      <c r="K108" s="11"/>
      <c r="L108" s="11"/>
      <c r="M108" s="47">
        <f t="shared" si="1"/>
        <v>0</v>
      </c>
      <c r="N108" s="13"/>
      <c r="O108" s="13"/>
      <c r="P108" s="11"/>
      <c r="Q108" s="11"/>
      <c r="R108" s="11"/>
      <c r="S108" s="11"/>
      <c r="T108" s="11"/>
    </row>
    <row r="109" spans="1:20" x14ac:dyDescent="0.2">
      <c r="A109" s="44">
        <v>104</v>
      </c>
      <c r="B109" s="9"/>
      <c r="C109" s="11"/>
      <c r="D109" s="9"/>
      <c r="E109" s="9"/>
      <c r="F109" s="11"/>
      <c r="G109" s="11"/>
      <c r="H109" s="10"/>
      <c r="I109" s="11"/>
      <c r="J109" s="11"/>
      <c r="K109" s="11"/>
      <c r="L109" s="11"/>
      <c r="M109" s="47">
        <f t="shared" si="1"/>
        <v>0</v>
      </c>
      <c r="N109" s="13"/>
      <c r="O109" s="13"/>
      <c r="P109" s="11"/>
      <c r="Q109" s="11"/>
      <c r="R109" s="11"/>
      <c r="S109" s="11"/>
      <c r="T109" s="11"/>
    </row>
    <row r="110" spans="1:20" x14ac:dyDescent="0.2">
      <c r="A110" s="44">
        <v>105</v>
      </c>
      <c r="B110" s="9"/>
      <c r="C110" s="11"/>
      <c r="D110" s="9"/>
      <c r="E110" s="9"/>
      <c r="F110" s="11"/>
      <c r="G110" s="11"/>
      <c r="H110" s="10"/>
      <c r="I110" s="11"/>
      <c r="J110" s="11"/>
      <c r="K110" s="11"/>
      <c r="L110" s="11"/>
      <c r="M110" s="47">
        <f t="shared" si="1"/>
        <v>0</v>
      </c>
      <c r="N110" s="13"/>
      <c r="O110" s="13"/>
      <c r="P110" s="11"/>
      <c r="Q110" s="11"/>
      <c r="R110" s="11"/>
      <c r="S110" s="11"/>
      <c r="T110" s="11"/>
    </row>
    <row r="111" spans="1:20" x14ac:dyDescent="0.2">
      <c r="A111" s="44">
        <v>106</v>
      </c>
      <c r="B111" s="9"/>
      <c r="C111" s="11"/>
      <c r="D111" s="9"/>
      <c r="E111" s="9"/>
      <c r="F111" s="11"/>
      <c r="G111" s="11"/>
      <c r="H111" s="10"/>
      <c r="I111" s="11"/>
      <c r="J111" s="11"/>
      <c r="K111" s="11"/>
      <c r="L111" s="11"/>
      <c r="M111" s="47">
        <f t="shared" si="1"/>
        <v>0</v>
      </c>
      <c r="N111" s="13"/>
      <c r="O111" s="13"/>
      <c r="P111" s="11"/>
      <c r="Q111" s="11"/>
      <c r="R111" s="11"/>
      <c r="S111" s="11"/>
      <c r="T111" s="11"/>
    </row>
    <row r="112" spans="1:20" x14ac:dyDescent="0.2">
      <c r="A112" s="44">
        <v>107</v>
      </c>
      <c r="B112" s="9"/>
      <c r="C112" s="11"/>
      <c r="D112" s="9"/>
      <c r="E112" s="9"/>
      <c r="F112" s="11"/>
      <c r="G112" s="11"/>
      <c r="H112" s="10"/>
      <c r="I112" s="11"/>
      <c r="J112" s="11"/>
      <c r="K112" s="11"/>
      <c r="L112" s="11"/>
      <c r="M112" s="47">
        <f t="shared" si="1"/>
        <v>0</v>
      </c>
      <c r="N112" s="13"/>
      <c r="O112" s="13"/>
      <c r="P112" s="11"/>
      <c r="Q112" s="11"/>
      <c r="R112" s="11"/>
      <c r="S112" s="11"/>
      <c r="T112" s="11"/>
    </row>
    <row r="113" spans="1:20" x14ac:dyDescent="0.2">
      <c r="A113" s="44">
        <v>108</v>
      </c>
      <c r="B113" s="9"/>
      <c r="C113" s="11"/>
      <c r="D113" s="9"/>
      <c r="E113" s="9"/>
      <c r="F113" s="11"/>
      <c r="G113" s="11"/>
      <c r="H113" s="10"/>
      <c r="I113" s="11"/>
      <c r="J113" s="11"/>
      <c r="K113" s="11"/>
      <c r="L113" s="11"/>
      <c r="M113" s="47">
        <f t="shared" si="1"/>
        <v>0</v>
      </c>
      <c r="N113" s="13"/>
      <c r="O113" s="13"/>
      <c r="P113" s="11"/>
      <c r="Q113" s="11"/>
      <c r="R113" s="11"/>
      <c r="S113" s="11"/>
      <c r="T113" s="11"/>
    </row>
    <row r="114" spans="1:20" x14ac:dyDescent="0.2">
      <c r="A114" s="44">
        <v>109</v>
      </c>
      <c r="B114" s="9"/>
      <c r="C114" s="11"/>
      <c r="D114" s="9"/>
      <c r="E114" s="9"/>
      <c r="F114" s="11"/>
      <c r="G114" s="11"/>
      <c r="H114" s="10"/>
      <c r="I114" s="11"/>
      <c r="J114" s="11"/>
      <c r="K114" s="11"/>
      <c r="L114" s="11"/>
      <c r="M114" s="47">
        <f t="shared" si="1"/>
        <v>0</v>
      </c>
      <c r="N114" s="13"/>
      <c r="O114" s="13"/>
      <c r="P114" s="11"/>
      <c r="Q114" s="11"/>
      <c r="R114" s="11"/>
      <c r="S114" s="11"/>
      <c r="T114" s="11"/>
    </row>
    <row r="115" spans="1:20" x14ac:dyDescent="0.2">
      <c r="A115" s="44">
        <v>110</v>
      </c>
      <c r="B115" s="9"/>
      <c r="C115" s="11"/>
      <c r="D115" s="9"/>
      <c r="E115" s="9"/>
      <c r="F115" s="11"/>
      <c r="G115" s="11"/>
      <c r="H115" s="10"/>
      <c r="I115" s="11"/>
      <c r="J115" s="11"/>
      <c r="K115" s="11"/>
      <c r="L115" s="11"/>
      <c r="M115" s="47">
        <f t="shared" si="1"/>
        <v>0</v>
      </c>
      <c r="N115" s="13"/>
      <c r="O115" s="13"/>
      <c r="P115" s="11"/>
      <c r="Q115" s="11"/>
      <c r="R115" s="11"/>
      <c r="S115" s="11"/>
      <c r="T115" s="11"/>
    </row>
    <row r="116" spans="1:20" x14ac:dyDescent="0.2">
      <c r="A116" s="44">
        <v>111</v>
      </c>
      <c r="B116" s="9"/>
      <c r="C116" s="11"/>
      <c r="D116" s="9"/>
      <c r="E116" s="9"/>
      <c r="F116" s="11"/>
      <c r="G116" s="11"/>
      <c r="H116" s="10"/>
      <c r="I116" s="11"/>
      <c r="J116" s="11"/>
      <c r="K116" s="11"/>
      <c r="L116" s="11"/>
      <c r="M116" s="47">
        <f t="shared" si="1"/>
        <v>0</v>
      </c>
      <c r="N116" s="13"/>
      <c r="O116" s="13"/>
      <c r="P116" s="11"/>
      <c r="Q116" s="11"/>
      <c r="R116" s="11"/>
      <c r="S116" s="11"/>
      <c r="T116" s="11"/>
    </row>
    <row r="117" spans="1:20" x14ac:dyDescent="0.2">
      <c r="A117" s="44">
        <v>112</v>
      </c>
      <c r="B117" s="9"/>
      <c r="C117" s="11"/>
      <c r="D117" s="9"/>
      <c r="E117" s="9"/>
      <c r="F117" s="11"/>
      <c r="G117" s="11"/>
      <c r="H117" s="10"/>
      <c r="I117" s="11"/>
      <c r="J117" s="11"/>
      <c r="K117" s="11"/>
      <c r="L117" s="11"/>
      <c r="M117" s="47">
        <f t="shared" si="1"/>
        <v>0</v>
      </c>
      <c r="N117" s="13"/>
      <c r="O117" s="13"/>
      <c r="P117" s="11"/>
      <c r="Q117" s="11"/>
      <c r="R117" s="11"/>
      <c r="S117" s="11"/>
      <c r="T117" s="11"/>
    </row>
    <row r="118" spans="1:20" x14ac:dyDescent="0.2">
      <c r="A118" s="44">
        <v>113</v>
      </c>
      <c r="B118" s="9"/>
      <c r="C118" s="11"/>
      <c r="D118" s="9"/>
      <c r="E118" s="9"/>
      <c r="F118" s="11"/>
      <c r="G118" s="11"/>
      <c r="H118" s="10"/>
      <c r="I118" s="11"/>
      <c r="J118" s="11"/>
      <c r="K118" s="11"/>
      <c r="L118" s="11"/>
      <c r="M118" s="47">
        <f t="shared" si="1"/>
        <v>0</v>
      </c>
      <c r="N118" s="13"/>
      <c r="O118" s="13"/>
      <c r="P118" s="11"/>
      <c r="Q118" s="11"/>
      <c r="R118" s="11"/>
      <c r="S118" s="11"/>
      <c r="T118" s="11"/>
    </row>
    <row r="119" spans="1:20" x14ac:dyDescent="0.2">
      <c r="A119" s="44">
        <v>114</v>
      </c>
      <c r="B119" s="9"/>
      <c r="C119" s="11"/>
      <c r="D119" s="9"/>
      <c r="E119" s="9"/>
      <c r="F119" s="11"/>
      <c r="G119" s="11"/>
      <c r="H119" s="10"/>
      <c r="I119" s="11"/>
      <c r="J119" s="11"/>
      <c r="K119" s="11"/>
      <c r="L119" s="11"/>
      <c r="M119" s="47">
        <f t="shared" si="1"/>
        <v>0</v>
      </c>
      <c r="N119" s="13"/>
      <c r="O119" s="13"/>
      <c r="P119" s="11"/>
      <c r="Q119" s="11"/>
      <c r="R119" s="11"/>
      <c r="S119" s="11"/>
      <c r="T119" s="11"/>
    </row>
    <row r="120" spans="1:20" x14ac:dyDescent="0.2">
      <c r="A120" s="44">
        <v>115</v>
      </c>
      <c r="B120" s="9"/>
      <c r="C120" s="11"/>
      <c r="D120" s="9"/>
      <c r="E120" s="9"/>
      <c r="F120" s="11"/>
      <c r="G120" s="11"/>
      <c r="H120" s="10"/>
      <c r="I120" s="11"/>
      <c r="J120" s="11"/>
      <c r="K120" s="11"/>
      <c r="L120" s="11"/>
      <c r="M120" s="47">
        <f t="shared" si="1"/>
        <v>0</v>
      </c>
      <c r="N120" s="13"/>
      <c r="O120" s="13"/>
      <c r="P120" s="11"/>
      <c r="Q120" s="11"/>
      <c r="R120" s="11"/>
      <c r="S120" s="11"/>
      <c r="T120" s="11"/>
    </row>
    <row r="121" spans="1:20" x14ac:dyDescent="0.2">
      <c r="A121" s="44">
        <v>116</v>
      </c>
      <c r="B121" s="9"/>
      <c r="C121" s="11"/>
      <c r="D121" s="9"/>
      <c r="E121" s="9"/>
      <c r="F121" s="11"/>
      <c r="G121" s="11"/>
      <c r="H121" s="10"/>
      <c r="I121" s="11"/>
      <c r="J121" s="11"/>
      <c r="K121" s="11"/>
      <c r="L121" s="11"/>
      <c r="M121" s="47">
        <f t="shared" si="1"/>
        <v>0</v>
      </c>
      <c r="N121" s="13"/>
      <c r="O121" s="13"/>
      <c r="P121" s="11"/>
      <c r="Q121" s="11"/>
      <c r="R121" s="11"/>
      <c r="S121" s="11"/>
      <c r="T121" s="11"/>
    </row>
    <row r="122" spans="1:20" x14ac:dyDescent="0.2">
      <c r="A122" s="44">
        <v>117</v>
      </c>
      <c r="B122" s="9"/>
      <c r="C122" s="11"/>
      <c r="D122" s="9"/>
      <c r="E122" s="9"/>
      <c r="F122" s="11"/>
      <c r="G122" s="11"/>
      <c r="H122" s="10"/>
      <c r="I122" s="11"/>
      <c r="J122" s="11"/>
      <c r="K122" s="11"/>
      <c r="L122" s="11"/>
      <c r="M122" s="47">
        <f t="shared" si="1"/>
        <v>0</v>
      </c>
      <c r="N122" s="13"/>
      <c r="O122" s="13"/>
      <c r="P122" s="11"/>
      <c r="Q122" s="11"/>
      <c r="R122" s="11"/>
      <c r="S122" s="11"/>
      <c r="T122" s="11"/>
    </row>
    <row r="123" spans="1:20" x14ac:dyDescent="0.2">
      <c r="A123" s="44">
        <v>118</v>
      </c>
      <c r="B123" s="9"/>
      <c r="C123" s="11"/>
      <c r="D123" s="9"/>
      <c r="E123" s="9"/>
      <c r="F123" s="11"/>
      <c r="G123" s="11"/>
      <c r="H123" s="10"/>
      <c r="I123" s="11"/>
      <c r="J123" s="11"/>
      <c r="K123" s="11"/>
      <c r="L123" s="11"/>
      <c r="M123" s="47">
        <f t="shared" si="1"/>
        <v>0</v>
      </c>
      <c r="N123" s="13"/>
      <c r="O123" s="13"/>
      <c r="P123" s="11"/>
      <c r="Q123" s="11"/>
      <c r="R123" s="11"/>
      <c r="S123" s="11"/>
      <c r="T123" s="11"/>
    </row>
    <row r="124" spans="1:20" x14ac:dyDescent="0.2">
      <c r="A124" s="44">
        <v>119</v>
      </c>
      <c r="B124" s="9"/>
      <c r="C124" s="11"/>
      <c r="D124" s="9"/>
      <c r="E124" s="9"/>
      <c r="F124" s="11"/>
      <c r="G124" s="11"/>
      <c r="H124" s="10"/>
      <c r="I124" s="11"/>
      <c r="J124" s="11"/>
      <c r="K124" s="11"/>
      <c r="L124" s="11"/>
      <c r="M124" s="47">
        <f t="shared" si="1"/>
        <v>0</v>
      </c>
      <c r="N124" s="13"/>
      <c r="O124" s="13"/>
      <c r="P124" s="11"/>
      <c r="Q124" s="11"/>
      <c r="R124" s="11"/>
      <c r="S124" s="11"/>
      <c r="T124" s="11"/>
    </row>
    <row r="125" spans="1:20" x14ac:dyDescent="0.2">
      <c r="A125" s="44">
        <v>120</v>
      </c>
      <c r="B125" s="9"/>
      <c r="C125" s="11"/>
      <c r="D125" s="9"/>
      <c r="E125" s="9"/>
      <c r="F125" s="11"/>
      <c r="G125" s="11"/>
      <c r="H125" s="10"/>
      <c r="I125" s="11"/>
      <c r="J125" s="11"/>
      <c r="K125" s="11"/>
      <c r="L125" s="11"/>
      <c r="M125" s="47">
        <f t="shared" si="1"/>
        <v>0</v>
      </c>
      <c r="N125" s="13"/>
      <c r="O125" s="13"/>
      <c r="P125" s="11"/>
      <c r="Q125" s="11"/>
      <c r="R125" s="11"/>
      <c r="S125" s="11"/>
      <c r="T125" s="11"/>
    </row>
    <row r="126" spans="1:20" x14ac:dyDescent="0.2">
      <c r="A126" s="44">
        <v>121</v>
      </c>
      <c r="B126" s="9"/>
      <c r="C126" s="11"/>
      <c r="D126" s="9"/>
      <c r="E126" s="9"/>
      <c r="F126" s="11"/>
      <c r="G126" s="11"/>
      <c r="H126" s="10"/>
      <c r="I126" s="11"/>
      <c r="J126" s="11"/>
      <c r="K126" s="11"/>
      <c r="L126" s="11"/>
      <c r="M126" s="47">
        <f t="shared" si="1"/>
        <v>0</v>
      </c>
      <c r="N126" s="13"/>
      <c r="O126" s="13"/>
      <c r="P126" s="11"/>
      <c r="Q126" s="11"/>
      <c r="R126" s="11"/>
      <c r="S126" s="11"/>
      <c r="T126" s="11"/>
    </row>
    <row r="127" spans="1:20" x14ac:dyDescent="0.2">
      <c r="A127" s="44">
        <v>122</v>
      </c>
      <c r="B127" s="9"/>
      <c r="C127" s="11"/>
      <c r="D127" s="9"/>
      <c r="E127" s="9"/>
      <c r="F127" s="11"/>
      <c r="G127" s="11"/>
      <c r="H127" s="10"/>
      <c r="I127" s="11"/>
      <c r="J127" s="11"/>
      <c r="K127" s="11"/>
      <c r="L127" s="11"/>
      <c r="M127" s="47">
        <f t="shared" si="1"/>
        <v>0</v>
      </c>
      <c r="N127" s="13"/>
      <c r="O127" s="13"/>
      <c r="P127" s="11"/>
      <c r="Q127" s="11"/>
      <c r="R127" s="11"/>
      <c r="S127" s="11"/>
      <c r="T127" s="11"/>
    </row>
    <row r="128" spans="1:20" x14ac:dyDescent="0.2">
      <c r="A128" s="44">
        <v>123</v>
      </c>
      <c r="B128" s="9"/>
      <c r="C128" s="11"/>
      <c r="D128" s="9"/>
      <c r="E128" s="9"/>
      <c r="F128" s="11"/>
      <c r="G128" s="11"/>
      <c r="H128" s="10"/>
      <c r="I128" s="11"/>
      <c r="J128" s="11"/>
      <c r="K128" s="11"/>
      <c r="L128" s="11"/>
      <c r="M128" s="47">
        <f t="shared" si="1"/>
        <v>0</v>
      </c>
      <c r="N128" s="13"/>
      <c r="O128" s="13"/>
      <c r="P128" s="11"/>
      <c r="Q128" s="11"/>
      <c r="R128" s="11"/>
      <c r="S128" s="11"/>
      <c r="T128" s="11"/>
    </row>
    <row r="129" spans="1:20" x14ac:dyDescent="0.2">
      <c r="A129" s="44">
        <v>124</v>
      </c>
      <c r="B129" s="9"/>
      <c r="C129" s="11"/>
      <c r="D129" s="9"/>
      <c r="E129" s="9"/>
      <c r="F129" s="11"/>
      <c r="G129" s="11"/>
      <c r="H129" s="10"/>
      <c r="I129" s="11"/>
      <c r="J129" s="11"/>
      <c r="K129" s="11"/>
      <c r="L129" s="11"/>
      <c r="M129" s="47">
        <f t="shared" si="1"/>
        <v>0</v>
      </c>
      <c r="N129" s="13"/>
      <c r="O129" s="13"/>
      <c r="P129" s="11"/>
      <c r="Q129" s="11"/>
      <c r="R129" s="11"/>
      <c r="S129" s="11"/>
      <c r="T129" s="11"/>
    </row>
    <row r="130" spans="1:20" x14ac:dyDescent="0.2">
      <c r="A130" s="44">
        <v>125</v>
      </c>
      <c r="B130" s="9"/>
      <c r="C130" s="11"/>
      <c r="D130" s="9"/>
      <c r="E130" s="9"/>
      <c r="F130" s="11"/>
      <c r="G130" s="11"/>
      <c r="H130" s="10"/>
      <c r="I130" s="11"/>
      <c r="J130" s="11"/>
      <c r="K130" s="11"/>
      <c r="L130" s="11"/>
      <c r="M130" s="47">
        <f t="shared" si="1"/>
        <v>0</v>
      </c>
      <c r="N130" s="13"/>
      <c r="O130" s="13"/>
      <c r="P130" s="11"/>
      <c r="Q130" s="11"/>
      <c r="R130" s="11"/>
      <c r="S130" s="11"/>
      <c r="T130" s="11"/>
    </row>
    <row r="131" spans="1:20" x14ac:dyDescent="0.2">
      <c r="A131" s="44">
        <v>126</v>
      </c>
      <c r="B131" s="9"/>
      <c r="C131" s="11"/>
      <c r="D131" s="9"/>
      <c r="E131" s="9"/>
      <c r="F131" s="11"/>
      <c r="G131" s="11"/>
      <c r="H131" s="10"/>
      <c r="I131" s="11"/>
      <c r="J131" s="11"/>
      <c r="K131" s="11"/>
      <c r="L131" s="11"/>
      <c r="M131" s="47">
        <f t="shared" si="1"/>
        <v>0</v>
      </c>
      <c r="N131" s="13"/>
      <c r="O131" s="13"/>
      <c r="P131" s="11"/>
      <c r="Q131" s="11"/>
      <c r="R131" s="11"/>
      <c r="S131" s="11"/>
      <c r="T131" s="11"/>
    </row>
    <row r="132" spans="1:20" x14ac:dyDescent="0.2">
      <c r="A132" s="44">
        <v>127</v>
      </c>
      <c r="B132" s="9"/>
      <c r="C132" s="11"/>
      <c r="D132" s="9"/>
      <c r="E132" s="9"/>
      <c r="F132" s="11"/>
      <c r="G132" s="11"/>
      <c r="H132" s="10"/>
      <c r="I132" s="11"/>
      <c r="J132" s="11"/>
      <c r="K132" s="11"/>
      <c r="L132" s="11"/>
      <c r="M132" s="47">
        <f t="shared" si="1"/>
        <v>0</v>
      </c>
      <c r="N132" s="13"/>
      <c r="O132" s="13"/>
      <c r="P132" s="11"/>
      <c r="Q132" s="11"/>
      <c r="R132" s="11"/>
      <c r="S132" s="11"/>
      <c r="T132" s="11"/>
    </row>
    <row r="133" spans="1:20" x14ac:dyDescent="0.2">
      <c r="A133" s="44">
        <v>128</v>
      </c>
      <c r="B133" s="9"/>
      <c r="C133" s="11"/>
      <c r="D133" s="9"/>
      <c r="E133" s="9"/>
      <c r="F133" s="11"/>
      <c r="G133" s="11"/>
      <c r="H133" s="10"/>
      <c r="I133" s="11"/>
      <c r="J133" s="11"/>
      <c r="K133" s="11"/>
      <c r="L133" s="11"/>
      <c r="M133" s="47">
        <f t="shared" si="1"/>
        <v>0</v>
      </c>
      <c r="N133" s="13"/>
      <c r="O133" s="13"/>
      <c r="P133" s="11"/>
      <c r="Q133" s="11"/>
      <c r="R133" s="11"/>
      <c r="S133" s="11"/>
      <c r="T133" s="11"/>
    </row>
    <row r="134" spans="1:20" x14ac:dyDescent="0.2">
      <c r="A134" s="44">
        <v>129</v>
      </c>
      <c r="B134" s="9"/>
      <c r="C134" s="11"/>
      <c r="D134" s="9"/>
      <c r="E134" s="9"/>
      <c r="F134" s="11"/>
      <c r="G134" s="11"/>
      <c r="H134" s="10"/>
      <c r="I134" s="11"/>
      <c r="J134" s="11"/>
      <c r="K134" s="11"/>
      <c r="L134" s="11"/>
      <c r="M134" s="47">
        <f t="shared" ref="M134:M197" si="2">SUM(N134:O134)</f>
        <v>0</v>
      </c>
      <c r="N134" s="13"/>
      <c r="O134" s="13"/>
      <c r="P134" s="11"/>
      <c r="Q134" s="11"/>
      <c r="R134" s="11"/>
      <c r="S134" s="11"/>
      <c r="T134" s="11"/>
    </row>
    <row r="135" spans="1:20" x14ac:dyDescent="0.2">
      <c r="A135" s="44">
        <v>130</v>
      </c>
      <c r="B135" s="9"/>
      <c r="C135" s="11"/>
      <c r="D135" s="9"/>
      <c r="E135" s="9"/>
      <c r="F135" s="11"/>
      <c r="G135" s="11"/>
      <c r="H135" s="10"/>
      <c r="I135" s="11"/>
      <c r="J135" s="11"/>
      <c r="K135" s="11"/>
      <c r="L135" s="11"/>
      <c r="M135" s="47">
        <f t="shared" si="2"/>
        <v>0</v>
      </c>
      <c r="N135" s="13"/>
      <c r="O135" s="13"/>
      <c r="P135" s="11"/>
      <c r="Q135" s="11"/>
      <c r="R135" s="11"/>
      <c r="S135" s="11"/>
      <c r="T135" s="11"/>
    </row>
    <row r="136" spans="1:20" x14ac:dyDescent="0.2">
      <c r="A136" s="44">
        <v>131</v>
      </c>
      <c r="B136" s="9"/>
      <c r="C136" s="11"/>
      <c r="D136" s="9"/>
      <c r="E136" s="9"/>
      <c r="F136" s="11"/>
      <c r="G136" s="11"/>
      <c r="H136" s="10"/>
      <c r="I136" s="11"/>
      <c r="J136" s="11"/>
      <c r="K136" s="11"/>
      <c r="L136" s="11"/>
      <c r="M136" s="47">
        <f t="shared" si="2"/>
        <v>0</v>
      </c>
      <c r="N136" s="13"/>
      <c r="O136" s="13"/>
      <c r="P136" s="11"/>
      <c r="Q136" s="11"/>
      <c r="R136" s="11"/>
      <c r="S136" s="11"/>
      <c r="T136" s="11"/>
    </row>
    <row r="137" spans="1:20" x14ac:dyDescent="0.2">
      <c r="A137" s="44">
        <v>132</v>
      </c>
      <c r="B137" s="9"/>
      <c r="C137" s="11"/>
      <c r="D137" s="9"/>
      <c r="E137" s="9"/>
      <c r="F137" s="11"/>
      <c r="G137" s="11"/>
      <c r="H137" s="10"/>
      <c r="I137" s="11"/>
      <c r="J137" s="11"/>
      <c r="K137" s="11"/>
      <c r="L137" s="11"/>
      <c r="M137" s="47">
        <f t="shared" si="2"/>
        <v>0</v>
      </c>
      <c r="N137" s="13"/>
      <c r="O137" s="13"/>
      <c r="P137" s="11"/>
      <c r="Q137" s="11"/>
      <c r="R137" s="11"/>
      <c r="S137" s="11"/>
      <c r="T137" s="11"/>
    </row>
    <row r="138" spans="1:20" x14ac:dyDescent="0.2">
      <c r="A138" s="44">
        <v>133</v>
      </c>
      <c r="B138" s="9"/>
      <c r="C138" s="11"/>
      <c r="D138" s="9"/>
      <c r="E138" s="9"/>
      <c r="F138" s="11"/>
      <c r="G138" s="11"/>
      <c r="H138" s="10"/>
      <c r="I138" s="11"/>
      <c r="J138" s="11"/>
      <c r="K138" s="11"/>
      <c r="L138" s="11"/>
      <c r="M138" s="47">
        <f t="shared" si="2"/>
        <v>0</v>
      </c>
      <c r="N138" s="13"/>
      <c r="O138" s="13"/>
      <c r="P138" s="11"/>
      <c r="Q138" s="11"/>
      <c r="R138" s="11"/>
      <c r="S138" s="11"/>
      <c r="T138" s="11"/>
    </row>
    <row r="139" spans="1:20" x14ac:dyDescent="0.2">
      <c r="A139" s="44">
        <v>134</v>
      </c>
      <c r="B139" s="9"/>
      <c r="C139" s="11"/>
      <c r="D139" s="9"/>
      <c r="E139" s="9"/>
      <c r="F139" s="11"/>
      <c r="G139" s="11"/>
      <c r="H139" s="10"/>
      <c r="I139" s="11"/>
      <c r="J139" s="11"/>
      <c r="K139" s="11"/>
      <c r="L139" s="11"/>
      <c r="M139" s="47">
        <f t="shared" si="2"/>
        <v>0</v>
      </c>
      <c r="N139" s="13"/>
      <c r="O139" s="13"/>
      <c r="P139" s="11"/>
      <c r="Q139" s="11"/>
      <c r="R139" s="11"/>
      <c r="S139" s="11"/>
      <c r="T139" s="11"/>
    </row>
    <row r="140" spans="1:20" x14ac:dyDescent="0.2">
      <c r="A140" s="44">
        <v>135</v>
      </c>
      <c r="B140" s="9"/>
      <c r="C140" s="11"/>
      <c r="D140" s="9"/>
      <c r="E140" s="9"/>
      <c r="F140" s="11"/>
      <c r="G140" s="11"/>
      <c r="H140" s="10"/>
      <c r="I140" s="11"/>
      <c r="J140" s="11"/>
      <c r="K140" s="11"/>
      <c r="L140" s="11"/>
      <c r="M140" s="47">
        <f t="shared" si="2"/>
        <v>0</v>
      </c>
      <c r="N140" s="13"/>
      <c r="O140" s="13"/>
      <c r="P140" s="11"/>
      <c r="Q140" s="11"/>
      <c r="R140" s="11"/>
      <c r="S140" s="11"/>
      <c r="T140" s="11"/>
    </row>
    <row r="141" spans="1:20" x14ac:dyDescent="0.2">
      <c r="A141" s="44">
        <v>136</v>
      </c>
      <c r="B141" s="9"/>
      <c r="C141" s="11"/>
      <c r="D141" s="9"/>
      <c r="E141" s="9"/>
      <c r="F141" s="11"/>
      <c r="G141" s="11"/>
      <c r="H141" s="10"/>
      <c r="I141" s="11"/>
      <c r="J141" s="11"/>
      <c r="K141" s="11"/>
      <c r="L141" s="11"/>
      <c r="M141" s="47">
        <f t="shared" si="2"/>
        <v>0</v>
      </c>
      <c r="N141" s="13"/>
      <c r="O141" s="13"/>
      <c r="P141" s="11"/>
      <c r="Q141" s="11"/>
      <c r="R141" s="11"/>
      <c r="S141" s="11"/>
      <c r="T141" s="11"/>
    </row>
    <row r="142" spans="1:20" x14ac:dyDescent="0.2">
      <c r="A142" s="44">
        <v>137</v>
      </c>
      <c r="B142" s="9"/>
      <c r="C142" s="11"/>
      <c r="D142" s="9"/>
      <c r="E142" s="9"/>
      <c r="F142" s="11"/>
      <c r="G142" s="11"/>
      <c r="H142" s="10"/>
      <c r="I142" s="11"/>
      <c r="J142" s="11"/>
      <c r="K142" s="11"/>
      <c r="L142" s="11"/>
      <c r="M142" s="47">
        <f t="shared" si="2"/>
        <v>0</v>
      </c>
      <c r="N142" s="13"/>
      <c r="O142" s="13"/>
      <c r="P142" s="11"/>
      <c r="Q142" s="11"/>
      <c r="R142" s="11"/>
      <c r="S142" s="11"/>
      <c r="T142" s="11"/>
    </row>
    <row r="143" spans="1:20" x14ac:dyDescent="0.2">
      <c r="A143" s="44">
        <v>138</v>
      </c>
      <c r="B143" s="9"/>
      <c r="C143" s="11"/>
      <c r="D143" s="9"/>
      <c r="E143" s="9"/>
      <c r="F143" s="11"/>
      <c r="G143" s="11"/>
      <c r="H143" s="10"/>
      <c r="I143" s="11"/>
      <c r="J143" s="11"/>
      <c r="K143" s="11"/>
      <c r="L143" s="11"/>
      <c r="M143" s="47">
        <f t="shared" si="2"/>
        <v>0</v>
      </c>
      <c r="N143" s="13"/>
      <c r="O143" s="13"/>
      <c r="P143" s="11"/>
      <c r="Q143" s="11"/>
      <c r="R143" s="11"/>
      <c r="S143" s="11"/>
      <c r="T143" s="11"/>
    </row>
    <row r="144" spans="1:20" x14ac:dyDescent="0.2">
      <c r="A144" s="44">
        <v>139</v>
      </c>
      <c r="B144" s="9"/>
      <c r="C144" s="11"/>
      <c r="D144" s="9"/>
      <c r="E144" s="9"/>
      <c r="F144" s="11"/>
      <c r="G144" s="11"/>
      <c r="H144" s="10"/>
      <c r="I144" s="11"/>
      <c r="J144" s="11"/>
      <c r="K144" s="11"/>
      <c r="L144" s="11"/>
      <c r="M144" s="47">
        <f t="shared" si="2"/>
        <v>0</v>
      </c>
      <c r="N144" s="13"/>
      <c r="O144" s="13"/>
      <c r="P144" s="11"/>
      <c r="Q144" s="11"/>
      <c r="R144" s="11"/>
      <c r="S144" s="11"/>
      <c r="T144" s="11"/>
    </row>
    <row r="145" spans="1:20" x14ac:dyDescent="0.2">
      <c r="A145" s="44">
        <v>140</v>
      </c>
      <c r="B145" s="9"/>
      <c r="C145" s="11"/>
      <c r="D145" s="9"/>
      <c r="E145" s="9"/>
      <c r="F145" s="11"/>
      <c r="G145" s="11"/>
      <c r="H145" s="10"/>
      <c r="I145" s="11"/>
      <c r="J145" s="11"/>
      <c r="K145" s="11"/>
      <c r="L145" s="11"/>
      <c r="M145" s="47">
        <f t="shared" si="2"/>
        <v>0</v>
      </c>
      <c r="N145" s="13"/>
      <c r="O145" s="13"/>
      <c r="P145" s="11"/>
      <c r="Q145" s="11"/>
      <c r="R145" s="11"/>
      <c r="S145" s="11"/>
      <c r="T145" s="11"/>
    </row>
    <row r="146" spans="1:20" x14ac:dyDescent="0.2">
      <c r="A146" s="44">
        <v>141</v>
      </c>
      <c r="B146" s="9"/>
      <c r="C146" s="11"/>
      <c r="D146" s="9"/>
      <c r="E146" s="9"/>
      <c r="F146" s="11"/>
      <c r="G146" s="11"/>
      <c r="H146" s="10"/>
      <c r="I146" s="11"/>
      <c r="J146" s="11"/>
      <c r="K146" s="11"/>
      <c r="L146" s="11"/>
      <c r="M146" s="47">
        <f t="shared" si="2"/>
        <v>0</v>
      </c>
      <c r="N146" s="13"/>
      <c r="O146" s="13"/>
      <c r="P146" s="11"/>
      <c r="Q146" s="11"/>
      <c r="R146" s="11"/>
      <c r="S146" s="11"/>
      <c r="T146" s="11"/>
    </row>
    <row r="147" spans="1:20" x14ac:dyDescent="0.2">
      <c r="A147" s="44">
        <v>142</v>
      </c>
      <c r="B147" s="9"/>
      <c r="C147" s="11"/>
      <c r="D147" s="9"/>
      <c r="E147" s="9"/>
      <c r="F147" s="11"/>
      <c r="G147" s="11"/>
      <c r="H147" s="10"/>
      <c r="I147" s="11"/>
      <c r="J147" s="11"/>
      <c r="K147" s="11"/>
      <c r="L147" s="11"/>
      <c r="M147" s="47">
        <f t="shared" si="2"/>
        <v>0</v>
      </c>
      <c r="N147" s="13"/>
      <c r="O147" s="13"/>
      <c r="P147" s="11"/>
      <c r="Q147" s="11"/>
      <c r="R147" s="11"/>
      <c r="S147" s="11"/>
      <c r="T147" s="11"/>
    </row>
    <row r="148" spans="1:20" x14ac:dyDescent="0.2">
      <c r="A148" s="44">
        <v>143</v>
      </c>
      <c r="B148" s="9"/>
      <c r="C148" s="11"/>
      <c r="D148" s="9"/>
      <c r="E148" s="9"/>
      <c r="F148" s="11"/>
      <c r="G148" s="11"/>
      <c r="H148" s="10"/>
      <c r="I148" s="11"/>
      <c r="J148" s="11"/>
      <c r="K148" s="11"/>
      <c r="L148" s="11"/>
      <c r="M148" s="47">
        <f t="shared" si="2"/>
        <v>0</v>
      </c>
      <c r="N148" s="13"/>
      <c r="O148" s="13"/>
      <c r="P148" s="11"/>
      <c r="Q148" s="11"/>
      <c r="R148" s="11"/>
      <c r="S148" s="11"/>
      <c r="T148" s="11"/>
    </row>
    <row r="149" spans="1:20" x14ac:dyDescent="0.2">
      <c r="A149" s="44">
        <v>144</v>
      </c>
      <c r="B149" s="9"/>
      <c r="C149" s="11"/>
      <c r="D149" s="9"/>
      <c r="E149" s="9"/>
      <c r="F149" s="11"/>
      <c r="G149" s="11"/>
      <c r="H149" s="10"/>
      <c r="I149" s="11"/>
      <c r="J149" s="11"/>
      <c r="K149" s="11"/>
      <c r="L149" s="11"/>
      <c r="M149" s="47">
        <f t="shared" si="2"/>
        <v>0</v>
      </c>
      <c r="N149" s="13"/>
      <c r="O149" s="13"/>
      <c r="P149" s="11"/>
      <c r="Q149" s="11"/>
      <c r="R149" s="11"/>
      <c r="S149" s="11"/>
      <c r="T149" s="11"/>
    </row>
    <row r="150" spans="1:20" x14ac:dyDescent="0.2">
      <c r="A150" s="44">
        <v>145</v>
      </c>
      <c r="B150" s="9"/>
      <c r="C150" s="11"/>
      <c r="D150" s="9"/>
      <c r="E150" s="9"/>
      <c r="F150" s="11"/>
      <c r="G150" s="11"/>
      <c r="H150" s="10"/>
      <c r="I150" s="11"/>
      <c r="J150" s="11"/>
      <c r="K150" s="11"/>
      <c r="L150" s="11"/>
      <c r="M150" s="47">
        <f t="shared" si="2"/>
        <v>0</v>
      </c>
      <c r="N150" s="13"/>
      <c r="O150" s="13"/>
      <c r="P150" s="11"/>
      <c r="Q150" s="11"/>
      <c r="R150" s="11"/>
      <c r="S150" s="11"/>
      <c r="T150" s="11"/>
    </row>
    <row r="151" spans="1:20" x14ac:dyDescent="0.2">
      <c r="A151" s="44">
        <v>146</v>
      </c>
      <c r="B151" s="9"/>
      <c r="C151" s="11"/>
      <c r="D151" s="9"/>
      <c r="E151" s="9"/>
      <c r="F151" s="11"/>
      <c r="G151" s="11"/>
      <c r="H151" s="10"/>
      <c r="I151" s="11"/>
      <c r="J151" s="11"/>
      <c r="K151" s="11"/>
      <c r="L151" s="11"/>
      <c r="M151" s="47">
        <f t="shared" si="2"/>
        <v>0</v>
      </c>
      <c r="N151" s="13"/>
      <c r="O151" s="13"/>
      <c r="P151" s="11"/>
      <c r="Q151" s="11"/>
      <c r="R151" s="11"/>
      <c r="S151" s="11"/>
      <c r="T151" s="11"/>
    </row>
    <row r="152" spans="1:20" x14ac:dyDescent="0.2">
      <c r="A152" s="44">
        <v>147</v>
      </c>
      <c r="B152" s="9"/>
      <c r="C152" s="11"/>
      <c r="D152" s="9"/>
      <c r="E152" s="9"/>
      <c r="F152" s="11"/>
      <c r="G152" s="11"/>
      <c r="H152" s="10"/>
      <c r="I152" s="11"/>
      <c r="J152" s="11"/>
      <c r="K152" s="11"/>
      <c r="L152" s="11"/>
      <c r="M152" s="47">
        <f t="shared" si="2"/>
        <v>0</v>
      </c>
      <c r="N152" s="13"/>
      <c r="O152" s="13"/>
      <c r="P152" s="11"/>
      <c r="Q152" s="11"/>
      <c r="R152" s="11"/>
      <c r="S152" s="11"/>
      <c r="T152" s="11"/>
    </row>
    <row r="153" spans="1:20" x14ac:dyDescent="0.2">
      <c r="A153" s="44">
        <v>148</v>
      </c>
      <c r="B153" s="9"/>
      <c r="C153" s="11"/>
      <c r="D153" s="9"/>
      <c r="E153" s="9"/>
      <c r="F153" s="11"/>
      <c r="G153" s="11"/>
      <c r="H153" s="10"/>
      <c r="I153" s="11"/>
      <c r="J153" s="11"/>
      <c r="K153" s="11"/>
      <c r="L153" s="11"/>
      <c r="M153" s="47">
        <f t="shared" si="2"/>
        <v>0</v>
      </c>
      <c r="N153" s="13"/>
      <c r="O153" s="13"/>
      <c r="P153" s="11"/>
      <c r="Q153" s="11"/>
      <c r="R153" s="11"/>
      <c r="S153" s="11"/>
      <c r="T153" s="11"/>
    </row>
    <row r="154" spans="1:20" x14ac:dyDescent="0.2">
      <c r="A154" s="44">
        <v>149</v>
      </c>
      <c r="B154" s="9"/>
      <c r="C154" s="11"/>
      <c r="D154" s="9"/>
      <c r="E154" s="9"/>
      <c r="F154" s="11"/>
      <c r="G154" s="11"/>
      <c r="H154" s="10"/>
      <c r="I154" s="11"/>
      <c r="J154" s="11"/>
      <c r="K154" s="11"/>
      <c r="L154" s="11"/>
      <c r="M154" s="47">
        <f t="shared" si="2"/>
        <v>0</v>
      </c>
      <c r="N154" s="13"/>
      <c r="O154" s="13"/>
      <c r="P154" s="11"/>
      <c r="Q154" s="11"/>
      <c r="R154" s="11"/>
      <c r="S154" s="11"/>
      <c r="T154" s="11"/>
    </row>
    <row r="155" spans="1:20" x14ac:dyDescent="0.2">
      <c r="A155" s="44">
        <v>150</v>
      </c>
      <c r="B155" s="9"/>
      <c r="C155" s="11"/>
      <c r="D155" s="9"/>
      <c r="E155" s="9"/>
      <c r="F155" s="11"/>
      <c r="G155" s="11"/>
      <c r="H155" s="10"/>
      <c r="I155" s="11"/>
      <c r="J155" s="11"/>
      <c r="K155" s="11"/>
      <c r="L155" s="11"/>
      <c r="M155" s="47">
        <f t="shared" si="2"/>
        <v>0</v>
      </c>
      <c r="N155" s="13"/>
      <c r="O155" s="13"/>
      <c r="P155" s="11"/>
      <c r="Q155" s="11"/>
      <c r="R155" s="11"/>
      <c r="S155" s="11"/>
      <c r="T155" s="11"/>
    </row>
    <row r="156" spans="1:20" x14ac:dyDescent="0.2">
      <c r="A156" s="44">
        <v>151</v>
      </c>
      <c r="B156" s="9"/>
      <c r="C156" s="11"/>
      <c r="D156" s="9"/>
      <c r="E156" s="9"/>
      <c r="F156" s="11"/>
      <c r="G156" s="11"/>
      <c r="H156" s="10"/>
      <c r="I156" s="11"/>
      <c r="J156" s="11"/>
      <c r="K156" s="11"/>
      <c r="L156" s="11"/>
      <c r="M156" s="47">
        <f t="shared" si="2"/>
        <v>0</v>
      </c>
      <c r="N156" s="13"/>
      <c r="O156" s="13"/>
      <c r="P156" s="11"/>
      <c r="Q156" s="11"/>
      <c r="R156" s="11"/>
      <c r="S156" s="11"/>
      <c r="T156" s="11"/>
    </row>
    <row r="157" spans="1:20" x14ac:dyDescent="0.2">
      <c r="A157" s="44">
        <v>152</v>
      </c>
      <c r="B157" s="9"/>
      <c r="C157" s="11"/>
      <c r="D157" s="9"/>
      <c r="E157" s="9"/>
      <c r="F157" s="11"/>
      <c r="G157" s="11"/>
      <c r="H157" s="10"/>
      <c r="I157" s="11"/>
      <c r="J157" s="11"/>
      <c r="K157" s="11"/>
      <c r="L157" s="11"/>
      <c r="M157" s="47">
        <f t="shared" si="2"/>
        <v>0</v>
      </c>
      <c r="N157" s="13"/>
      <c r="O157" s="13"/>
      <c r="P157" s="11"/>
      <c r="Q157" s="11"/>
      <c r="R157" s="11"/>
      <c r="S157" s="11"/>
      <c r="T157" s="11"/>
    </row>
    <row r="158" spans="1:20" x14ac:dyDescent="0.2">
      <c r="A158" s="44">
        <v>153</v>
      </c>
      <c r="B158" s="9"/>
      <c r="C158" s="11"/>
      <c r="D158" s="9"/>
      <c r="E158" s="9"/>
      <c r="F158" s="11"/>
      <c r="G158" s="11"/>
      <c r="H158" s="10"/>
      <c r="I158" s="11"/>
      <c r="J158" s="11"/>
      <c r="K158" s="11"/>
      <c r="L158" s="11"/>
      <c r="M158" s="47">
        <f t="shared" si="2"/>
        <v>0</v>
      </c>
      <c r="N158" s="13"/>
      <c r="O158" s="13"/>
      <c r="P158" s="11"/>
      <c r="Q158" s="11"/>
      <c r="R158" s="11"/>
      <c r="S158" s="11"/>
      <c r="T158" s="11"/>
    </row>
    <row r="159" spans="1:20" x14ac:dyDescent="0.2">
      <c r="A159" s="44">
        <v>154</v>
      </c>
      <c r="B159" s="9"/>
      <c r="C159" s="11"/>
      <c r="D159" s="9"/>
      <c r="E159" s="9"/>
      <c r="F159" s="11"/>
      <c r="G159" s="11"/>
      <c r="H159" s="10"/>
      <c r="I159" s="11"/>
      <c r="J159" s="11"/>
      <c r="K159" s="11"/>
      <c r="L159" s="11"/>
      <c r="M159" s="47">
        <f t="shared" si="2"/>
        <v>0</v>
      </c>
      <c r="N159" s="13"/>
      <c r="O159" s="13"/>
      <c r="P159" s="11"/>
      <c r="Q159" s="11"/>
      <c r="R159" s="11"/>
      <c r="S159" s="11"/>
      <c r="T159" s="11"/>
    </row>
    <row r="160" spans="1:20" x14ac:dyDescent="0.2">
      <c r="A160" s="44">
        <v>155</v>
      </c>
      <c r="B160" s="9"/>
      <c r="C160" s="11"/>
      <c r="D160" s="9"/>
      <c r="E160" s="9"/>
      <c r="F160" s="11"/>
      <c r="G160" s="11"/>
      <c r="H160" s="10"/>
      <c r="I160" s="11"/>
      <c r="J160" s="11"/>
      <c r="K160" s="11"/>
      <c r="L160" s="11"/>
      <c r="M160" s="47">
        <f t="shared" si="2"/>
        <v>0</v>
      </c>
      <c r="N160" s="13"/>
      <c r="O160" s="13"/>
      <c r="P160" s="11"/>
      <c r="Q160" s="11"/>
      <c r="R160" s="11"/>
      <c r="S160" s="11"/>
      <c r="T160" s="11"/>
    </row>
    <row r="161" spans="1:20" x14ac:dyDescent="0.2">
      <c r="A161" s="44">
        <v>156</v>
      </c>
      <c r="B161" s="9"/>
      <c r="C161" s="11"/>
      <c r="D161" s="9"/>
      <c r="E161" s="9"/>
      <c r="F161" s="11"/>
      <c r="G161" s="11"/>
      <c r="H161" s="10"/>
      <c r="I161" s="11"/>
      <c r="J161" s="11"/>
      <c r="K161" s="11"/>
      <c r="L161" s="11"/>
      <c r="M161" s="47">
        <f t="shared" si="2"/>
        <v>0</v>
      </c>
      <c r="N161" s="13"/>
      <c r="O161" s="13"/>
      <c r="P161" s="11"/>
      <c r="Q161" s="11"/>
      <c r="R161" s="11"/>
      <c r="S161" s="11"/>
      <c r="T161" s="11"/>
    </row>
    <row r="162" spans="1:20" x14ac:dyDescent="0.2">
      <c r="A162" s="44">
        <v>157</v>
      </c>
      <c r="B162" s="9"/>
      <c r="C162" s="11"/>
      <c r="D162" s="9"/>
      <c r="E162" s="9"/>
      <c r="F162" s="11"/>
      <c r="G162" s="11"/>
      <c r="H162" s="10"/>
      <c r="I162" s="11"/>
      <c r="J162" s="11"/>
      <c r="K162" s="11"/>
      <c r="L162" s="11"/>
      <c r="M162" s="47">
        <f t="shared" si="2"/>
        <v>0</v>
      </c>
      <c r="N162" s="13"/>
      <c r="O162" s="13"/>
      <c r="P162" s="11"/>
      <c r="Q162" s="11"/>
      <c r="R162" s="11"/>
      <c r="S162" s="11"/>
      <c r="T162" s="11"/>
    </row>
    <row r="163" spans="1:20" x14ac:dyDescent="0.2">
      <c r="A163" s="44">
        <v>158</v>
      </c>
      <c r="B163" s="9"/>
      <c r="C163" s="11"/>
      <c r="D163" s="9"/>
      <c r="E163" s="9"/>
      <c r="F163" s="11"/>
      <c r="G163" s="11"/>
      <c r="H163" s="10"/>
      <c r="I163" s="11"/>
      <c r="J163" s="11"/>
      <c r="K163" s="11"/>
      <c r="L163" s="11"/>
      <c r="M163" s="47">
        <f t="shared" si="2"/>
        <v>0</v>
      </c>
      <c r="N163" s="13"/>
      <c r="O163" s="13"/>
      <c r="P163" s="11"/>
      <c r="Q163" s="11"/>
      <c r="R163" s="11"/>
      <c r="S163" s="11"/>
      <c r="T163" s="11"/>
    </row>
    <row r="164" spans="1:20" x14ac:dyDescent="0.2">
      <c r="A164" s="44">
        <v>159</v>
      </c>
      <c r="B164" s="9"/>
      <c r="C164" s="11"/>
      <c r="D164" s="9"/>
      <c r="E164" s="9"/>
      <c r="F164" s="11"/>
      <c r="G164" s="11"/>
      <c r="H164" s="10"/>
      <c r="I164" s="11"/>
      <c r="J164" s="11"/>
      <c r="K164" s="11"/>
      <c r="L164" s="11"/>
      <c r="M164" s="47">
        <f t="shared" si="2"/>
        <v>0</v>
      </c>
      <c r="N164" s="13"/>
      <c r="O164" s="13"/>
      <c r="P164" s="11"/>
      <c r="Q164" s="11"/>
      <c r="R164" s="11"/>
      <c r="S164" s="11"/>
      <c r="T164" s="11"/>
    </row>
    <row r="165" spans="1:20" x14ac:dyDescent="0.2">
      <c r="A165" s="44">
        <v>160</v>
      </c>
      <c r="B165" s="9"/>
      <c r="C165" s="11"/>
      <c r="D165" s="9"/>
      <c r="E165" s="9"/>
      <c r="F165" s="11"/>
      <c r="G165" s="11"/>
      <c r="H165" s="10"/>
      <c r="I165" s="11"/>
      <c r="J165" s="11"/>
      <c r="K165" s="11"/>
      <c r="L165" s="11"/>
      <c r="M165" s="47">
        <f t="shared" si="2"/>
        <v>0</v>
      </c>
      <c r="N165" s="13"/>
      <c r="O165" s="13"/>
      <c r="P165" s="11"/>
      <c r="Q165" s="11"/>
      <c r="R165" s="11"/>
      <c r="S165" s="11"/>
      <c r="T165" s="11"/>
    </row>
    <row r="166" spans="1:20" x14ac:dyDescent="0.2">
      <c r="A166" s="44">
        <v>161</v>
      </c>
      <c r="B166" s="9"/>
      <c r="C166" s="11"/>
      <c r="D166" s="9"/>
      <c r="E166" s="9"/>
      <c r="F166" s="11"/>
      <c r="G166" s="11"/>
      <c r="H166" s="10"/>
      <c r="I166" s="11"/>
      <c r="J166" s="11"/>
      <c r="K166" s="11"/>
      <c r="L166" s="11"/>
      <c r="M166" s="47">
        <f t="shared" si="2"/>
        <v>0</v>
      </c>
      <c r="N166" s="13"/>
      <c r="O166" s="13"/>
      <c r="P166" s="11"/>
      <c r="Q166" s="11"/>
      <c r="R166" s="11"/>
      <c r="S166" s="11"/>
      <c r="T166" s="11"/>
    </row>
    <row r="167" spans="1:20" x14ac:dyDescent="0.2">
      <c r="A167" s="44">
        <v>162</v>
      </c>
      <c r="B167" s="9"/>
      <c r="C167" s="11"/>
      <c r="D167" s="9"/>
      <c r="E167" s="9"/>
      <c r="F167" s="11"/>
      <c r="G167" s="11"/>
      <c r="H167" s="10"/>
      <c r="I167" s="11"/>
      <c r="J167" s="11"/>
      <c r="K167" s="11"/>
      <c r="L167" s="11"/>
      <c r="M167" s="47">
        <f t="shared" si="2"/>
        <v>0</v>
      </c>
      <c r="N167" s="13"/>
      <c r="O167" s="13"/>
      <c r="P167" s="11"/>
      <c r="Q167" s="11"/>
      <c r="R167" s="11"/>
      <c r="S167" s="11"/>
      <c r="T167" s="11"/>
    </row>
    <row r="168" spans="1:20" x14ac:dyDescent="0.2">
      <c r="A168" s="44">
        <v>163</v>
      </c>
      <c r="B168" s="9"/>
      <c r="C168" s="11"/>
      <c r="D168" s="9"/>
      <c r="E168" s="9"/>
      <c r="F168" s="11"/>
      <c r="G168" s="11"/>
      <c r="H168" s="10"/>
      <c r="I168" s="11"/>
      <c r="J168" s="11"/>
      <c r="K168" s="11"/>
      <c r="L168" s="11"/>
      <c r="M168" s="47">
        <f t="shared" si="2"/>
        <v>0</v>
      </c>
      <c r="N168" s="13"/>
      <c r="O168" s="13"/>
      <c r="P168" s="11"/>
      <c r="Q168" s="11"/>
      <c r="R168" s="11"/>
      <c r="S168" s="11"/>
      <c r="T168" s="11"/>
    </row>
    <row r="169" spans="1:20" x14ac:dyDescent="0.2">
      <c r="A169" s="44">
        <v>164</v>
      </c>
      <c r="B169" s="9"/>
      <c r="C169" s="11"/>
      <c r="D169" s="9"/>
      <c r="E169" s="9"/>
      <c r="F169" s="11"/>
      <c r="G169" s="11"/>
      <c r="H169" s="10"/>
      <c r="I169" s="11"/>
      <c r="J169" s="11"/>
      <c r="K169" s="11"/>
      <c r="L169" s="11"/>
      <c r="M169" s="47">
        <f t="shared" si="2"/>
        <v>0</v>
      </c>
      <c r="N169" s="13"/>
      <c r="O169" s="13"/>
      <c r="P169" s="11"/>
      <c r="Q169" s="11"/>
      <c r="R169" s="11"/>
      <c r="S169" s="11"/>
      <c r="T169" s="11"/>
    </row>
    <row r="170" spans="1:20" x14ac:dyDescent="0.2">
      <c r="A170" s="44">
        <v>165</v>
      </c>
      <c r="B170" s="9"/>
      <c r="C170" s="11"/>
      <c r="D170" s="9"/>
      <c r="E170" s="9"/>
      <c r="F170" s="11"/>
      <c r="G170" s="11"/>
      <c r="H170" s="10"/>
      <c r="I170" s="11"/>
      <c r="J170" s="11"/>
      <c r="K170" s="11"/>
      <c r="L170" s="11"/>
      <c r="M170" s="47">
        <f t="shared" si="2"/>
        <v>0</v>
      </c>
      <c r="N170" s="13"/>
      <c r="O170" s="13"/>
      <c r="P170" s="11"/>
      <c r="Q170" s="11"/>
      <c r="R170" s="11"/>
      <c r="S170" s="11"/>
      <c r="T170" s="11"/>
    </row>
    <row r="171" spans="1:20" x14ac:dyDescent="0.2">
      <c r="A171" s="44">
        <v>166</v>
      </c>
      <c r="B171" s="9"/>
      <c r="C171" s="11"/>
      <c r="D171" s="9"/>
      <c r="E171" s="9"/>
      <c r="F171" s="11"/>
      <c r="G171" s="11"/>
      <c r="H171" s="10"/>
      <c r="I171" s="11"/>
      <c r="J171" s="11"/>
      <c r="K171" s="11"/>
      <c r="L171" s="11"/>
      <c r="M171" s="47">
        <f t="shared" si="2"/>
        <v>0</v>
      </c>
      <c r="N171" s="13"/>
      <c r="O171" s="13"/>
      <c r="P171" s="11"/>
      <c r="Q171" s="11"/>
      <c r="R171" s="11"/>
      <c r="S171" s="11"/>
      <c r="T171" s="11"/>
    </row>
    <row r="172" spans="1:20" x14ac:dyDescent="0.2">
      <c r="A172" s="44">
        <v>167</v>
      </c>
      <c r="B172" s="9"/>
      <c r="C172" s="11"/>
      <c r="D172" s="9"/>
      <c r="E172" s="9"/>
      <c r="F172" s="11"/>
      <c r="G172" s="11"/>
      <c r="H172" s="10"/>
      <c r="I172" s="11"/>
      <c r="J172" s="11"/>
      <c r="K172" s="11"/>
      <c r="L172" s="11"/>
      <c r="M172" s="47">
        <f t="shared" si="2"/>
        <v>0</v>
      </c>
      <c r="N172" s="13"/>
      <c r="O172" s="13"/>
      <c r="P172" s="11"/>
      <c r="Q172" s="11"/>
      <c r="R172" s="11"/>
      <c r="S172" s="11"/>
      <c r="T172" s="11"/>
    </row>
    <row r="173" spans="1:20" x14ac:dyDescent="0.2">
      <c r="A173" s="44">
        <v>168</v>
      </c>
      <c r="B173" s="9"/>
      <c r="C173" s="11"/>
      <c r="D173" s="9"/>
      <c r="E173" s="9"/>
      <c r="F173" s="11"/>
      <c r="G173" s="11"/>
      <c r="H173" s="10"/>
      <c r="I173" s="11"/>
      <c r="J173" s="11"/>
      <c r="K173" s="11"/>
      <c r="L173" s="11"/>
      <c r="M173" s="47">
        <f t="shared" si="2"/>
        <v>0</v>
      </c>
      <c r="N173" s="13"/>
      <c r="O173" s="13"/>
      <c r="P173" s="11"/>
      <c r="Q173" s="11"/>
      <c r="R173" s="11"/>
      <c r="S173" s="11"/>
      <c r="T173" s="11"/>
    </row>
    <row r="174" spans="1:20" x14ac:dyDescent="0.2">
      <c r="A174" s="44">
        <v>169</v>
      </c>
      <c r="B174" s="9"/>
      <c r="C174" s="11"/>
      <c r="D174" s="9"/>
      <c r="E174" s="9"/>
      <c r="F174" s="11"/>
      <c r="G174" s="11"/>
      <c r="H174" s="10"/>
      <c r="I174" s="11"/>
      <c r="J174" s="11"/>
      <c r="K174" s="11"/>
      <c r="L174" s="11"/>
      <c r="M174" s="47">
        <f t="shared" si="2"/>
        <v>0</v>
      </c>
      <c r="N174" s="13"/>
      <c r="O174" s="13"/>
      <c r="P174" s="11"/>
      <c r="Q174" s="11"/>
      <c r="R174" s="11"/>
      <c r="S174" s="11"/>
      <c r="T174" s="11"/>
    </row>
    <row r="175" spans="1:20" x14ac:dyDescent="0.2">
      <c r="A175" s="44">
        <v>170</v>
      </c>
      <c r="B175" s="9"/>
      <c r="C175" s="11"/>
      <c r="D175" s="9"/>
      <c r="E175" s="9"/>
      <c r="F175" s="11"/>
      <c r="G175" s="11"/>
      <c r="H175" s="10"/>
      <c r="I175" s="11"/>
      <c r="J175" s="11"/>
      <c r="K175" s="11"/>
      <c r="L175" s="11"/>
      <c r="M175" s="47">
        <f t="shared" si="2"/>
        <v>0</v>
      </c>
      <c r="N175" s="13"/>
      <c r="O175" s="13"/>
      <c r="P175" s="11"/>
      <c r="Q175" s="11"/>
      <c r="R175" s="11"/>
      <c r="S175" s="11"/>
      <c r="T175" s="11"/>
    </row>
    <row r="176" spans="1:20" x14ac:dyDescent="0.2">
      <c r="A176" s="44">
        <v>171</v>
      </c>
      <c r="B176" s="9"/>
      <c r="C176" s="11"/>
      <c r="D176" s="9"/>
      <c r="E176" s="9"/>
      <c r="F176" s="11"/>
      <c r="G176" s="11"/>
      <c r="H176" s="10"/>
      <c r="I176" s="11"/>
      <c r="J176" s="11"/>
      <c r="K176" s="11"/>
      <c r="L176" s="11"/>
      <c r="M176" s="47">
        <f t="shared" si="2"/>
        <v>0</v>
      </c>
      <c r="N176" s="13"/>
      <c r="O176" s="13"/>
      <c r="P176" s="11"/>
      <c r="Q176" s="11"/>
      <c r="R176" s="11"/>
      <c r="S176" s="11"/>
      <c r="T176" s="11"/>
    </row>
    <row r="177" spans="1:20" x14ac:dyDescent="0.2">
      <c r="A177" s="44">
        <v>172</v>
      </c>
      <c r="B177" s="9"/>
      <c r="C177" s="11"/>
      <c r="D177" s="9"/>
      <c r="E177" s="9"/>
      <c r="F177" s="11"/>
      <c r="G177" s="11"/>
      <c r="H177" s="10"/>
      <c r="I177" s="11"/>
      <c r="J177" s="11"/>
      <c r="K177" s="11"/>
      <c r="L177" s="11"/>
      <c r="M177" s="47">
        <f t="shared" si="2"/>
        <v>0</v>
      </c>
      <c r="N177" s="13"/>
      <c r="O177" s="13"/>
      <c r="P177" s="11"/>
      <c r="Q177" s="11"/>
      <c r="R177" s="11"/>
      <c r="S177" s="11"/>
      <c r="T177" s="11"/>
    </row>
    <row r="178" spans="1:20" x14ac:dyDescent="0.2">
      <c r="A178" s="44">
        <v>173</v>
      </c>
      <c r="B178" s="9"/>
      <c r="C178" s="11"/>
      <c r="D178" s="9"/>
      <c r="E178" s="9"/>
      <c r="F178" s="11"/>
      <c r="G178" s="11"/>
      <c r="H178" s="10"/>
      <c r="I178" s="11"/>
      <c r="J178" s="11"/>
      <c r="K178" s="11"/>
      <c r="L178" s="11"/>
      <c r="M178" s="47">
        <f t="shared" si="2"/>
        <v>0</v>
      </c>
      <c r="N178" s="13"/>
      <c r="O178" s="13"/>
      <c r="P178" s="11"/>
      <c r="Q178" s="11"/>
      <c r="R178" s="11"/>
      <c r="S178" s="11"/>
      <c r="T178" s="11"/>
    </row>
    <row r="179" spans="1:20" x14ac:dyDescent="0.2">
      <c r="A179" s="44">
        <v>174</v>
      </c>
      <c r="B179" s="9"/>
      <c r="C179" s="11"/>
      <c r="D179" s="9"/>
      <c r="E179" s="9"/>
      <c r="F179" s="11"/>
      <c r="G179" s="11"/>
      <c r="H179" s="10"/>
      <c r="I179" s="11"/>
      <c r="J179" s="11"/>
      <c r="K179" s="11"/>
      <c r="L179" s="11"/>
      <c r="M179" s="47">
        <f t="shared" si="2"/>
        <v>0</v>
      </c>
      <c r="N179" s="13"/>
      <c r="O179" s="13"/>
      <c r="P179" s="11"/>
      <c r="Q179" s="11"/>
      <c r="R179" s="11"/>
      <c r="S179" s="11"/>
      <c r="T179" s="11"/>
    </row>
    <row r="180" spans="1:20" x14ac:dyDescent="0.2">
      <c r="A180" s="44">
        <v>175</v>
      </c>
      <c r="B180" s="9"/>
      <c r="C180" s="11"/>
      <c r="D180" s="9"/>
      <c r="E180" s="9"/>
      <c r="F180" s="11"/>
      <c r="G180" s="11"/>
      <c r="H180" s="10"/>
      <c r="I180" s="11"/>
      <c r="J180" s="11"/>
      <c r="K180" s="11"/>
      <c r="L180" s="11"/>
      <c r="M180" s="47">
        <f t="shared" si="2"/>
        <v>0</v>
      </c>
      <c r="N180" s="13"/>
      <c r="O180" s="13"/>
      <c r="P180" s="11"/>
      <c r="Q180" s="11"/>
      <c r="R180" s="11"/>
      <c r="S180" s="11"/>
      <c r="T180" s="11"/>
    </row>
    <row r="181" spans="1:20" x14ac:dyDescent="0.2">
      <c r="A181" s="44">
        <v>176</v>
      </c>
      <c r="B181" s="9"/>
      <c r="C181" s="11"/>
      <c r="D181" s="9"/>
      <c r="E181" s="9"/>
      <c r="F181" s="11"/>
      <c r="G181" s="11"/>
      <c r="H181" s="10"/>
      <c r="I181" s="11"/>
      <c r="J181" s="11"/>
      <c r="K181" s="11"/>
      <c r="L181" s="11"/>
      <c r="M181" s="47">
        <f t="shared" si="2"/>
        <v>0</v>
      </c>
      <c r="N181" s="13"/>
      <c r="O181" s="13"/>
      <c r="P181" s="11"/>
      <c r="Q181" s="11"/>
      <c r="R181" s="11"/>
      <c r="S181" s="11"/>
      <c r="T181" s="11"/>
    </row>
    <row r="182" spans="1:20" x14ac:dyDescent="0.2">
      <c r="A182" s="44">
        <v>177</v>
      </c>
      <c r="B182" s="9"/>
      <c r="C182" s="11"/>
      <c r="D182" s="9"/>
      <c r="E182" s="9"/>
      <c r="F182" s="11"/>
      <c r="G182" s="11"/>
      <c r="H182" s="10"/>
      <c r="I182" s="11"/>
      <c r="J182" s="11"/>
      <c r="K182" s="11"/>
      <c r="L182" s="11"/>
      <c r="M182" s="47">
        <f t="shared" si="2"/>
        <v>0</v>
      </c>
      <c r="N182" s="13"/>
      <c r="O182" s="13"/>
      <c r="P182" s="11"/>
      <c r="Q182" s="11"/>
      <c r="R182" s="11"/>
      <c r="S182" s="11"/>
      <c r="T182" s="11"/>
    </row>
    <row r="183" spans="1:20" x14ac:dyDescent="0.2">
      <c r="A183" s="44">
        <v>178</v>
      </c>
      <c r="B183" s="9"/>
      <c r="C183" s="11"/>
      <c r="D183" s="9"/>
      <c r="E183" s="9"/>
      <c r="F183" s="11"/>
      <c r="G183" s="11"/>
      <c r="H183" s="10"/>
      <c r="I183" s="11"/>
      <c r="J183" s="11"/>
      <c r="K183" s="11"/>
      <c r="L183" s="11"/>
      <c r="M183" s="47">
        <f t="shared" si="2"/>
        <v>0</v>
      </c>
      <c r="N183" s="13"/>
      <c r="O183" s="13"/>
      <c r="P183" s="11"/>
      <c r="Q183" s="11"/>
      <c r="R183" s="11"/>
      <c r="S183" s="11"/>
      <c r="T183" s="11"/>
    </row>
    <row r="184" spans="1:20" x14ac:dyDescent="0.2">
      <c r="A184" s="44">
        <v>179</v>
      </c>
      <c r="B184" s="9"/>
      <c r="C184" s="11"/>
      <c r="D184" s="9"/>
      <c r="E184" s="9"/>
      <c r="F184" s="11"/>
      <c r="G184" s="11"/>
      <c r="H184" s="10"/>
      <c r="I184" s="11"/>
      <c r="J184" s="11"/>
      <c r="K184" s="11"/>
      <c r="L184" s="11"/>
      <c r="M184" s="47">
        <f t="shared" si="2"/>
        <v>0</v>
      </c>
      <c r="N184" s="13"/>
      <c r="O184" s="13"/>
      <c r="P184" s="11"/>
      <c r="Q184" s="11"/>
      <c r="R184" s="11"/>
      <c r="S184" s="11"/>
      <c r="T184" s="11"/>
    </row>
    <row r="185" spans="1:20" x14ac:dyDescent="0.2">
      <c r="A185" s="44">
        <v>180</v>
      </c>
      <c r="B185" s="9"/>
      <c r="C185" s="11"/>
      <c r="D185" s="9"/>
      <c r="E185" s="9"/>
      <c r="F185" s="11"/>
      <c r="G185" s="11"/>
      <c r="H185" s="10"/>
      <c r="I185" s="11"/>
      <c r="J185" s="11"/>
      <c r="K185" s="11"/>
      <c r="L185" s="11"/>
      <c r="M185" s="47">
        <f t="shared" si="2"/>
        <v>0</v>
      </c>
      <c r="N185" s="13"/>
      <c r="O185" s="13"/>
      <c r="P185" s="11"/>
      <c r="Q185" s="11"/>
      <c r="R185" s="11"/>
      <c r="S185" s="11"/>
      <c r="T185" s="11"/>
    </row>
    <row r="186" spans="1:20" x14ac:dyDescent="0.2">
      <c r="A186" s="44">
        <v>181</v>
      </c>
      <c r="B186" s="9"/>
      <c r="C186" s="11"/>
      <c r="D186" s="9"/>
      <c r="E186" s="9"/>
      <c r="F186" s="11"/>
      <c r="G186" s="11"/>
      <c r="H186" s="10"/>
      <c r="I186" s="11"/>
      <c r="J186" s="11"/>
      <c r="K186" s="11"/>
      <c r="L186" s="11"/>
      <c r="M186" s="47">
        <f t="shared" si="2"/>
        <v>0</v>
      </c>
      <c r="N186" s="13"/>
      <c r="O186" s="13"/>
      <c r="P186" s="11"/>
      <c r="Q186" s="11"/>
      <c r="R186" s="11"/>
      <c r="S186" s="11"/>
      <c r="T186" s="11"/>
    </row>
    <row r="187" spans="1:20" x14ac:dyDescent="0.2">
      <c r="A187" s="44">
        <v>182</v>
      </c>
      <c r="B187" s="9"/>
      <c r="C187" s="11"/>
      <c r="D187" s="9"/>
      <c r="E187" s="9"/>
      <c r="F187" s="11"/>
      <c r="G187" s="11"/>
      <c r="H187" s="10"/>
      <c r="I187" s="11"/>
      <c r="J187" s="11"/>
      <c r="K187" s="11"/>
      <c r="L187" s="11"/>
      <c r="M187" s="47">
        <f t="shared" si="2"/>
        <v>0</v>
      </c>
      <c r="N187" s="13"/>
      <c r="O187" s="13"/>
      <c r="P187" s="11"/>
      <c r="Q187" s="11"/>
      <c r="R187" s="11"/>
      <c r="S187" s="11"/>
      <c r="T187" s="11"/>
    </row>
    <row r="188" spans="1:20" x14ac:dyDescent="0.2">
      <c r="A188" s="44">
        <v>183</v>
      </c>
      <c r="B188" s="9"/>
      <c r="C188" s="11"/>
      <c r="D188" s="9"/>
      <c r="E188" s="9"/>
      <c r="F188" s="11"/>
      <c r="G188" s="11"/>
      <c r="H188" s="10"/>
      <c r="I188" s="11"/>
      <c r="J188" s="11"/>
      <c r="K188" s="11"/>
      <c r="L188" s="11"/>
      <c r="M188" s="47">
        <f t="shared" si="2"/>
        <v>0</v>
      </c>
      <c r="N188" s="13"/>
      <c r="O188" s="13"/>
      <c r="P188" s="11"/>
      <c r="Q188" s="11"/>
      <c r="R188" s="11"/>
      <c r="S188" s="11"/>
      <c r="T188" s="11"/>
    </row>
    <row r="189" spans="1:20" x14ac:dyDescent="0.2">
      <c r="A189" s="44">
        <v>184</v>
      </c>
      <c r="B189" s="9"/>
      <c r="C189" s="11"/>
      <c r="D189" s="9"/>
      <c r="E189" s="9"/>
      <c r="F189" s="11"/>
      <c r="G189" s="11"/>
      <c r="H189" s="10"/>
      <c r="I189" s="11"/>
      <c r="J189" s="11"/>
      <c r="K189" s="11"/>
      <c r="L189" s="11"/>
      <c r="M189" s="47">
        <f t="shared" si="2"/>
        <v>0</v>
      </c>
      <c r="N189" s="13"/>
      <c r="O189" s="13"/>
      <c r="P189" s="11"/>
      <c r="Q189" s="11"/>
      <c r="R189" s="11"/>
      <c r="S189" s="11"/>
      <c r="T189" s="11"/>
    </row>
    <row r="190" spans="1:20" x14ac:dyDescent="0.2">
      <c r="A190" s="44">
        <v>185</v>
      </c>
      <c r="B190" s="9"/>
      <c r="C190" s="11"/>
      <c r="D190" s="9"/>
      <c r="E190" s="9"/>
      <c r="F190" s="11"/>
      <c r="G190" s="11"/>
      <c r="H190" s="10"/>
      <c r="I190" s="11"/>
      <c r="J190" s="11"/>
      <c r="K190" s="11"/>
      <c r="L190" s="11"/>
      <c r="M190" s="47">
        <f t="shared" si="2"/>
        <v>0</v>
      </c>
      <c r="N190" s="13"/>
      <c r="O190" s="13"/>
      <c r="P190" s="11"/>
      <c r="Q190" s="11"/>
      <c r="R190" s="11"/>
      <c r="S190" s="11"/>
      <c r="T190" s="11"/>
    </row>
    <row r="191" spans="1:20" x14ac:dyDescent="0.2">
      <c r="A191" s="44">
        <v>186</v>
      </c>
      <c r="B191" s="9"/>
      <c r="C191" s="11"/>
      <c r="D191" s="9"/>
      <c r="E191" s="9"/>
      <c r="F191" s="11"/>
      <c r="G191" s="11"/>
      <c r="H191" s="10"/>
      <c r="I191" s="11"/>
      <c r="J191" s="11"/>
      <c r="K191" s="11"/>
      <c r="L191" s="11"/>
      <c r="M191" s="47">
        <f t="shared" si="2"/>
        <v>0</v>
      </c>
      <c r="N191" s="13"/>
      <c r="O191" s="13"/>
      <c r="P191" s="11"/>
      <c r="Q191" s="11"/>
      <c r="R191" s="11"/>
      <c r="S191" s="11"/>
      <c r="T191" s="11"/>
    </row>
    <row r="192" spans="1:20" x14ac:dyDescent="0.2">
      <c r="A192" s="44">
        <v>187</v>
      </c>
      <c r="B192" s="9"/>
      <c r="C192" s="11"/>
      <c r="D192" s="9"/>
      <c r="E192" s="9"/>
      <c r="F192" s="11"/>
      <c r="G192" s="11"/>
      <c r="H192" s="10"/>
      <c r="I192" s="11"/>
      <c r="J192" s="11"/>
      <c r="K192" s="11"/>
      <c r="L192" s="11"/>
      <c r="M192" s="47">
        <f t="shared" si="2"/>
        <v>0</v>
      </c>
      <c r="N192" s="13"/>
      <c r="O192" s="13"/>
      <c r="P192" s="11"/>
      <c r="Q192" s="11"/>
      <c r="R192" s="11"/>
      <c r="S192" s="11"/>
      <c r="T192" s="11"/>
    </row>
    <row r="193" spans="1:20" x14ac:dyDescent="0.2">
      <c r="A193" s="44">
        <v>188</v>
      </c>
      <c r="B193" s="9"/>
      <c r="C193" s="11"/>
      <c r="D193" s="9"/>
      <c r="E193" s="9"/>
      <c r="F193" s="11"/>
      <c r="G193" s="11"/>
      <c r="H193" s="10"/>
      <c r="I193" s="11"/>
      <c r="J193" s="11"/>
      <c r="K193" s="11"/>
      <c r="L193" s="11"/>
      <c r="M193" s="47">
        <f t="shared" si="2"/>
        <v>0</v>
      </c>
      <c r="N193" s="13"/>
      <c r="O193" s="13"/>
      <c r="P193" s="11"/>
      <c r="Q193" s="11"/>
      <c r="R193" s="11"/>
      <c r="S193" s="11"/>
      <c r="T193" s="11"/>
    </row>
    <row r="194" spans="1:20" x14ac:dyDescent="0.2">
      <c r="A194" s="44">
        <v>189</v>
      </c>
      <c r="B194" s="9"/>
      <c r="C194" s="11"/>
      <c r="D194" s="9"/>
      <c r="E194" s="9"/>
      <c r="F194" s="11"/>
      <c r="G194" s="11"/>
      <c r="H194" s="10"/>
      <c r="I194" s="11"/>
      <c r="J194" s="11"/>
      <c r="K194" s="11"/>
      <c r="L194" s="11"/>
      <c r="M194" s="47">
        <f t="shared" si="2"/>
        <v>0</v>
      </c>
      <c r="N194" s="13"/>
      <c r="O194" s="13"/>
      <c r="P194" s="11"/>
      <c r="Q194" s="11"/>
      <c r="R194" s="11"/>
      <c r="S194" s="11"/>
      <c r="T194" s="11"/>
    </row>
    <row r="195" spans="1:20" x14ac:dyDescent="0.2">
      <c r="A195" s="44">
        <v>190</v>
      </c>
      <c r="B195" s="9"/>
      <c r="C195" s="11"/>
      <c r="D195" s="9"/>
      <c r="E195" s="9"/>
      <c r="F195" s="11"/>
      <c r="G195" s="11"/>
      <c r="H195" s="10"/>
      <c r="I195" s="11"/>
      <c r="J195" s="11"/>
      <c r="K195" s="11"/>
      <c r="L195" s="11"/>
      <c r="M195" s="47">
        <f t="shared" si="2"/>
        <v>0</v>
      </c>
      <c r="N195" s="13"/>
      <c r="O195" s="13"/>
      <c r="P195" s="11"/>
      <c r="Q195" s="11"/>
      <c r="R195" s="11"/>
      <c r="S195" s="11"/>
      <c r="T195" s="11"/>
    </row>
    <row r="196" spans="1:20" x14ac:dyDescent="0.2">
      <c r="A196" s="44">
        <v>191</v>
      </c>
      <c r="B196" s="9"/>
      <c r="C196" s="11"/>
      <c r="D196" s="9"/>
      <c r="E196" s="9"/>
      <c r="F196" s="11"/>
      <c r="G196" s="11"/>
      <c r="H196" s="10"/>
      <c r="I196" s="11"/>
      <c r="J196" s="11"/>
      <c r="K196" s="11"/>
      <c r="L196" s="11"/>
      <c r="M196" s="47">
        <f t="shared" si="2"/>
        <v>0</v>
      </c>
      <c r="N196" s="13"/>
      <c r="O196" s="13"/>
      <c r="P196" s="11"/>
      <c r="Q196" s="11"/>
      <c r="R196" s="11"/>
      <c r="S196" s="11"/>
      <c r="T196" s="11"/>
    </row>
    <row r="197" spans="1:20" x14ac:dyDescent="0.2">
      <c r="A197" s="44">
        <v>192</v>
      </c>
      <c r="B197" s="9"/>
      <c r="C197" s="11"/>
      <c r="D197" s="9"/>
      <c r="E197" s="9"/>
      <c r="F197" s="11"/>
      <c r="G197" s="11"/>
      <c r="H197" s="10"/>
      <c r="I197" s="11"/>
      <c r="J197" s="11"/>
      <c r="K197" s="11"/>
      <c r="L197" s="11"/>
      <c r="M197" s="47">
        <f t="shared" si="2"/>
        <v>0</v>
      </c>
      <c r="N197" s="13"/>
      <c r="O197" s="13"/>
      <c r="P197" s="11"/>
      <c r="Q197" s="11"/>
      <c r="R197" s="11"/>
      <c r="S197" s="11"/>
      <c r="T197" s="11"/>
    </row>
    <row r="198" spans="1:20" x14ac:dyDescent="0.2">
      <c r="A198" s="44">
        <v>193</v>
      </c>
      <c r="B198" s="9"/>
      <c r="C198" s="11"/>
      <c r="D198" s="9"/>
      <c r="E198" s="9"/>
      <c r="F198" s="11"/>
      <c r="G198" s="11"/>
      <c r="H198" s="10"/>
      <c r="I198" s="11"/>
      <c r="J198" s="11"/>
      <c r="K198" s="11"/>
      <c r="L198" s="11"/>
      <c r="M198" s="47">
        <f t="shared" ref="M198:M205" si="3">SUM(N198:O198)</f>
        <v>0</v>
      </c>
      <c r="N198" s="13"/>
      <c r="O198" s="13"/>
      <c r="P198" s="11"/>
      <c r="Q198" s="11"/>
      <c r="R198" s="11"/>
      <c r="S198" s="11"/>
      <c r="T198" s="11"/>
    </row>
    <row r="199" spans="1:20" x14ac:dyDescent="0.2">
      <c r="A199" s="44">
        <v>194</v>
      </c>
      <c r="B199" s="9"/>
      <c r="C199" s="11"/>
      <c r="D199" s="9"/>
      <c r="E199" s="9"/>
      <c r="F199" s="11"/>
      <c r="G199" s="11"/>
      <c r="H199" s="10"/>
      <c r="I199" s="11"/>
      <c r="J199" s="11"/>
      <c r="K199" s="11"/>
      <c r="L199" s="11"/>
      <c r="M199" s="47">
        <f t="shared" si="3"/>
        <v>0</v>
      </c>
      <c r="N199" s="13"/>
      <c r="O199" s="13"/>
      <c r="P199" s="11"/>
      <c r="Q199" s="11"/>
      <c r="R199" s="11"/>
      <c r="S199" s="11"/>
      <c r="T199" s="11"/>
    </row>
    <row r="200" spans="1:20" x14ac:dyDescent="0.2">
      <c r="A200" s="44">
        <v>195</v>
      </c>
      <c r="B200" s="9"/>
      <c r="C200" s="11"/>
      <c r="D200" s="9"/>
      <c r="E200" s="9"/>
      <c r="F200" s="11"/>
      <c r="G200" s="11"/>
      <c r="H200" s="10"/>
      <c r="I200" s="11"/>
      <c r="J200" s="11"/>
      <c r="K200" s="11"/>
      <c r="L200" s="11"/>
      <c r="M200" s="47">
        <f t="shared" si="3"/>
        <v>0</v>
      </c>
      <c r="N200" s="13"/>
      <c r="O200" s="13"/>
      <c r="P200" s="11"/>
      <c r="Q200" s="11"/>
      <c r="R200" s="11"/>
      <c r="S200" s="11"/>
      <c r="T200" s="11"/>
    </row>
    <row r="201" spans="1:20" x14ac:dyDescent="0.2">
      <c r="A201" s="44">
        <v>196</v>
      </c>
      <c r="B201" s="9"/>
      <c r="C201" s="11"/>
      <c r="D201" s="9"/>
      <c r="E201" s="9"/>
      <c r="F201" s="11"/>
      <c r="G201" s="11"/>
      <c r="H201" s="10"/>
      <c r="I201" s="11"/>
      <c r="J201" s="11"/>
      <c r="K201" s="11"/>
      <c r="L201" s="11"/>
      <c r="M201" s="47">
        <f t="shared" si="3"/>
        <v>0</v>
      </c>
      <c r="N201" s="13"/>
      <c r="O201" s="13"/>
      <c r="P201" s="11"/>
      <c r="Q201" s="11"/>
      <c r="R201" s="11"/>
      <c r="S201" s="11"/>
      <c r="T201" s="11"/>
    </row>
    <row r="202" spans="1:20" x14ac:dyDescent="0.2">
      <c r="A202" s="44">
        <v>197</v>
      </c>
      <c r="B202" s="9"/>
      <c r="C202" s="11"/>
      <c r="D202" s="9"/>
      <c r="E202" s="9"/>
      <c r="F202" s="11"/>
      <c r="G202" s="11"/>
      <c r="H202" s="10"/>
      <c r="I202" s="11"/>
      <c r="J202" s="11"/>
      <c r="K202" s="11"/>
      <c r="L202" s="11"/>
      <c r="M202" s="47">
        <f t="shared" si="3"/>
        <v>0</v>
      </c>
      <c r="N202" s="13"/>
      <c r="O202" s="13"/>
      <c r="P202" s="11"/>
      <c r="Q202" s="11"/>
      <c r="R202" s="11"/>
      <c r="S202" s="11"/>
      <c r="T202" s="11"/>
    </row>
    <row r="203" spans="1:20" x14ac:dyDescent="0.2">
      <c r="A203" s="44">
        <v>198</v>
      </c>
      <c r="B203" s="9"/>
      <c r="C203" s="11"/>
      <c r="D203" s="9"/>
      <c r="E203" s="9"/>
      <c r="F203" s="11"/>
      <c r="G203" s="11"/>
      <c r="H203" s="10"/>
      <c r="I203" s="11"/>
      <c r="J203" s="11"/>
      <c r="K203" s="11"/>
      <c r="L203" s="11"/>
      <c r="M203" s="47">
        <f t="shared" si="3"/>
        <v>0</v>
      </c>
      <c r="N203" s="13"/>
      <c r="O203" s="13"/>
      <c r="P203" s="11"/>
      <c r="Q203" s="11"/>
      <c r="R203" s="11"/>
      <c r="S203" s="11"/>
      <c r="T203" s="11"/>
    </row>
    <row r="204" spans="1:20" x14ac:dyDescent="0.2">
      <c r="A204" s="44">
        <v>199</v>
      </c>
      <c r="B204" s="9"/>
      <c r="C204" s="11"/>
      <c r="D204" s="9"/>
      <c r="E204" s="9"/>
      <c r="F204" s="11"/>
      <c r="G204" s="11"/>
      <c r="H204" s="10"/>
      <c r="I204" s="11"/>
      <c r="J204" s="11"/>
      <c r="K204" s="11"/>
      <c r="L204" s="11"/>
      <c r="M204" s="47">
        <f t="shared" si="3"/>
        <v>0</v>
      </c>
      <c r="N204" s="13"/>
      <c r="O204" s="13"/>
      <c r="P204" s="11"/>
      <c r="Q204" s="11"/>
      <c r="R204" s="11"/>
      <c r="S204" s="11"/>
      <c r="T204" s="11"/>
    </row>
    <row r="205" spans="1:20" x14ac:dyDescent="0.2">
      <c r="A205" s="44">
        <v>200</v>
      </c>
      <c r="B205" s="9"/>
      <c r="C205" s="11"/>
      <c r="D205" s="9"/>
      <c r="E205" s="9"/>
      <c r="F205" s="11"/>
      <c r="G205" s="11"/>
      <c r="H205" s="10"/>
      <c r="I205" s="11"/>
      <c r="J205" s="11"/>
      <c r="K205" s="11"/>
      <c r="L205" s="11"/>
      <c r="M205" s="47">
        <f t="shared" si="3"/>
        <v>0</v>
      </c>
      <c r="N205" s="13"/>
      <c r="O205" s="13"/>
      <c r="P205" s="11"/>
      <c r="Q205" s="11"/>
      <c r="R205" s="11"/>
      <c r="S205" s="11"/>
      <c r="T205" s="11"/>
    </row>
  </sheetData>
  <sheetProtection algorithmName="SHA-512" hashValue="7CjDAZerR0VMS/AX/MM8BzI/SDgc+O6HhOHytgvFihq2+ncLd8Avc0TqW/NYTAJ+hHO32gHiGmeeg6MuZtieqg==" saltValue="hvL0YkZBBvFij3OT1Y6QIg==" spinCount="100000" sheet="1" objects="1" scenarios="1" formatColumns="0" formatRows="0" insertRows="0"/>
  <mergeCells count="20">
    <mergeCell ref="I3:I4"/>
    <mergeCell ref="J3:J4"/>
    <mergeCell ref="K3:K4"/>
    <mergeCell ref="L3:L4"/>
    <mergeCell ref="M3:M4"/>
    <mergeCell ref="A1:J1"/>
    <mergeCell ref="A2:J2"/>
    <mergeCell ref="S1:T1"/>
    <mergeCell ref="A3:A4"/>
    <mergeCell ref="B3:B4"/>
    <mergeCell ref="C3:C4"/>
    <mergeCell ref="D3:D4"/>
    <mergeCell ref="E3:E4"/>
    <mergeCell ref="F3:F4"/>
    <mergeCell ref="G3:G4"/>
    <mergeCell ref="N3:O3"/>
    <mergeCell ref="P3:R3"/>
    <mergeCell ref="S3:S4"/>
    <mergeCell ref="T3:T4"/>
    <mergeCell ref="H3:H4"/>
  </mergeCells>
  <printOptions horizontalCentered="1"/>
  <pageMargins left="0.19685039370078741" right="0.19685039370078741" top="0.19685039370078741" bottom="0.19685039370078741" header="0.31496062992125984" footer="0.31496062992125984"/>
  <pageSetup paperSize="9" pageOrder="overThenDown" orientation="landscape" r:id="rId1"/>
  <extLst>
    <ext xmlns:x14="http://schemas.microsoft.com/office/spreadsheetml/2009/9/main" uri="{CCE6A557-97BC-4b89-ADB6-D9C93CAAB3DF}">
      <x14:dataValidations xmlns:xm="http://schemas.microsoft.com/office/excel/2006/main" disablePrompts="1" count="4">
        <x14:dataValidation type="list" allowBlank="1" showInputMessage="1" showErrorMessage="1" xr:uid="{00000000-0002-0000-0100-000000000000}">
          <x14:formula1>
            <xm:f>'Политики-Страт проекты'!$A$1:$A$17</xm:f>
          </x14:formula1>
          <xm:sqref>B7:B205</xm:sqref>
        </x14:dataValidation>
        <x14:dataValidation type="list" allowBlank="1" showInputMessage="1" showErrorMessage="1" xr:uid="{00000000-0002-0000-0100-000001000000}">
          <x14:formula1>
            <xm:f>ТематикаЛист!$B$3:$B$8</xm:f>
          </x14:formula1>
          <xm:sqref>E7:E205</xm:sqref>
        </x14:dataValidation>
        <x14:dataValidation type="list" allowBlank="1" showInputMessage="1" showErrorMessage="1" xr:uid="{00000000-0002-0000-0100-000002000000}">
          <x14:formula1>
            <xm:f>СтатусЛист!$B$3:$B$4</xm:f>
          </x14:formula1>
          <xm:sqref>H7:H205</xm:sqref>
        </x14:dataValidation>
        <x14:dataValidation type="list" allowBlank="1" showInputMessage="1" showErrorMessage="1" xr:uid="{00000000-0002-0000-0100-000003000000}">
          <x14:formula1>
            <xm:f>МероприятияЛист!$B$3:$B$20</xm:f>
          </x14:formula1>
          <xm:sqref>D7:D205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dimension ref="A1:A17"/>
  <sheetViews>
    <sheetView workbookViewId="0">
      <selection activeCell="A9" sqref="A9"/>
    </sheetView>
  </sheetViews>
  <sheetFormatPr defaultColWidth="9.109375" defaultRowHeight="14.4" x14ac:dyDescent="0.3"/>
  <cols>
    <col min="1" max="1" width="146.88671875" style="45" customWidth="1"/>
    <col min="2" max="16384" width="9.109375" style="45"/>
  </cols>
  <sheetData>
    <row r="1" spans="1:1" x14ac:dyDescent="0.3">
      <c r="A1" s="48" t="s">
        <v>46</v>
      </c>
    </row>
    <row r="2" spans="1:1" x14ac:dyDescent="0.3">
      <c r="A2" s="48" t="s">
        <v>47</v>
      </c>
    </row>
    <row r="3" spans="1:1" x14ac:dyDescent="0.3">
      <c r="A3" s="48" t="s">
        <v>48</v>
      </c>
    </row>
    <row r="4" spans="1:1" x14ac:dyDescent="0.3">
      <c r="A4" s="48" t="s">
        <v>49</v>
      </c>
    </row>
    <row r="5" spans="1:1" x14ac:dyDescent="0.3">
      <c r="A5" s="48" t="s">
        <v>50</v>
      </c>
    </row>
    <row r="6" spans="1:1" x14ac:dyDescent="0.3">
      <c r="A6" s="48" t="s">
        <v>51</v>
      </c>
    </row>
    <row r="7" spans="1:1" x14ac:dyDescent="0.3">
      <c r="A7" s="48" t="s">
        <v>52</v>
      </c>
    </row>
    <row r="8" spans="1:1" x14ac:dyDescent="0.3">
      <c r="A8" s="48" t="s">
        <v>53</v>
      </c>
    </row>
    <row r="9" spans="1:1" x14ac:dyDescent="0.3">
      <c r="A9" s="48" t="s">
        <v>54</v>
      </c>
    </row>
    <row r="10" spans="1:1" x14ac:dyDescent="0.3">
      <c r="A10" s="48" t="s">
        <v>55</v>
      </c>
    </row>
    <row r="11" spans="1:1" x14ac:dyDescent="0.3">
      <c r="A11" s="48" t="s">
        <v>34</v>
      </c>
    </row>
    <row r="12" spans="1:1" x14ac:dyDescent="0.3">
      <c r="A12" s="48" t="s">
        <v>56</v>
      </c>
    </row>
    <row r="13" spans="1:1" x14ac:dyDescent="0.3">
      <c r="A13" s="46"/>
    </row>
    <row r="14" spans="1:1" x14ac:dyDescent="0.3">
      <c r="A14" s="46"/>
    </row>
    <row r="15" spans="1:1" x14ac:dyDescent="0.3">
      <c r="A15" s="46"/>
    </row>
    <row r="16" spans="1:1" x14ac:dyDescent="0.3">
      <c r="A16" s="46"/>
    </row>
    <row r="17" spans="1:1" x14ac:dyDescent="0.3">
      <c r="A17" s="46"/>
    </row>
  </sheetData>
  <sheetProtection algorithmName="SHA-512" hashValue="y3YoQibghZXpEJ6m3HgCipzrXcFy/hMI9UHwnfpQN2ApMB0MRFwemG9HrrjBTRSyNEht8ESMZ1LvixlfdffxzQ==" saltValue="BI+yYzyEBE5hxgp+KOROWA==" spinCount="100000" sheet="1" objects="1" scenarios="1" formatColumns="0" formatRows="0"/>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tabColor theme="0" tint="-0.34998626667073579"/>
  </sheetPr>
  <dimension ref="B3:B20"/>
  <sheetViews>
    <sheetView workbookViewId="0">
      <selection activeCell="B7" sqref="B7"/>
    </sheetView>
  </sheetViews>
  <sheetFormatPr defaultRowHeight="14.4" x14ac:dyDescent="0.3"/>
  <cols>
    <col min="2" max="2" width="137.109375" customWidth="1"/>
  </cols>
  <sheetData>
    <row r="3" spans="2:2" s="1" customFormat="1" ht="10.199999999999999" x14ac:dyDescent="0.2">
      <c r="B3" s="7" t="s">
        <v>133</v>
      </c>
    </row>
    <row r="4" spans="2:2" s="1" customFormat="1" ht="20.399999999999999" x14ac:dyDescent="0.2">
      <c r="B4" s="8" t="s">
        <v>134</v>
      </c>
    </row>
    <row r="5" spans="2:2" s="1" customFormat="1" ht="20.399999999999999" x14ac:dyDescent="0.2">
      <c r="B5" s="7" t="s">
        <v>135</v>
      </c>
    </row>
    <row r="6" spans="2:2" s="1" customFormat="1" ht="20.399999999999999" x14ac:dyDescent="0.2">
      <c r="B6" s="7" t="s">
        <v>136</v>
      </c>
    </row>
    <row r="7" spans="2:2" s="1" customFormat="1" ht="86.25" customHeight="1" x14ac:dyDescent="0.2">
      <c r="B7" s="7" t="s">
        <v>137</v>
      </c>
    </row>
    <row r="8" spans="2:2" s="1" customFormat="1" ht="10.199999999999999" x14ac:dyDescent="0.2">
      <c r="B8" s="7" t="s">
        <v>138</v>
      </c>
    </row>
    <row r="9" spans="2:2" s="1" customFormat="1" ht="20.399999999999999" x14ac:dyDescent="0.2">
      <c r="B9" s="7" t="s">
        <v>139</v>
      </c>
    </row>
    <row r="10" spans="2:2" s="1" customFormat="1" ht="20.399999999999999" x14ac:dyDescent="0.2">
      <c r="B10" s="7" t="s">
        <v>140</v>
      </c>
    </row>
    <row r="11" spans="2:2" s="1" customFormat="1" ht="10.199999999999999" x14ac:dyDescent="0.2">
      <c r="B11" s="7" t="s">
        <v>141</v>
      </c>
    </row>
    <row r="12" spans="2:2" s="1" customFormat="1" ht="10.199999999999999" x14ac:dyDescent="0.2">
      <c r="B12" s="7" t="s">
        <v>142</v>
      </c>
    </row>
    <row r="13" spans="2:2" s="1" customFormat="1" ht="10.199999999999999" x14ac:dyDescent="0.2">
      <c r="B13" s="7" t="s">
        <v>143</v>
      </c>
    </row>
    <row r="14" spans="2:2" s="1" customFormat="1" ht="10.199999999999999" x14ac:dyDescent="0.2">
      <c r="B14" s="7" t="s">
        <v>144</v>
      </c>
    </row>
    <row r="15" spans="2:2" s="1" customFormat="1" ht="10.199999999999999" x14ac:dyDescent="0.2">
      <c r="B15" s="7" t="s">
        <v>145</v>
      </c>
    </row>
    <row r="16" spans="2:2" s="1" customFormat="1" ht="10.199999999999999" x14ac:dyDescent="0.2">
      <c r="B16" s="7" t="s">
        <v>146</v>
      </c>
    </row>
    <row r="17" spans="2:2" s="1" customFormat="1" ht="10.199999999999999" x14ac:dyDescent="0.2">
      <c r="B17" s="7" t="s">
        <v>147</v>
      </c>
    </row>
    <row r="18" spans="2:2" s="1" customFormat="1" ht="10.199999999999999" x14ac:dyDescent="0.2">
      <c r="B18" s="7" t="s">
        <v>148</v>
      </c>
    </row>
    <row r="19" spans="2:2" s="1" customFormat="1" ht="10.199999999999999" x14ac:dyDescent="0.2">
      <c r="B19" s="7" t="s">
        <v>149</v>
      </c>
    </row>
    <row r="20" spans="2:2" x14ac:dyDescent="0.3">
      <c r="B20" s="7" t="s">
        <v>150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tabColor theme="0" tint="-0.34998626667073579"/>
  </sheetPr>
  <dimension ref="B3:B9"/>
  <sheetViews>
    <sheetView workbookViewId="0">
      <selection activeCell="Q49" sqref="Q49"/>
    </sheetView>
  </sheetViews>
  <sheetFormatPr defaultRowHeight="14.4" x14ac:dyDescent="0.3"/>
  <cols>
    <col min="2" max="2" width="57.5546875" customWidth="1"/>
  </cols>
  <sheetData>
    <row r="3" spans="2:2" ht="10.5" customHeight="1" x14ac:dyDescent="0.3">
      <c r="B3" s="2" t="s">
        <v>57</v>
      </c>
    </row>
    <row r="4" spans="2:2" ht="10.5" customHeight="1" x14ac:dyDescent="0.3">
      <c r="B4" s="2" t="s">
        <v>58</v>
      </c>
    </row>
    <row r="5" spans="2:2" ht="10.5" customHeight="1" x14ac:dyDescent="0.3">
      <c r="B5" s="2" t="s">
        <v>59</v>
      </c>
    </row>
    <row r="6" spans="2:2" ht="10.5" customHeight="1" x14ac:dyDescent="0.3">
      <c r="B6" s="2" t="s">
        <v>60</v>
      </c>
    </row>
    <row r="7" spans="2:2" ht="10.5" customHeight="1" x14ac:dyDescent="0.3">
      <c r="B7" s="2" t="s">
        <v>61</v>
      </c>
    </row>
    <row r="8" spans="2:2" ht="10.5" customHeight="1" x14ac:dyDescent="0.3">
      <c r="B8" s="2" t="s">
        <v>37</v>
      </c>
    </row>
    <row r="9" spans="2:2" x14ac:dyDescent="0.3">
      <c r="B9" s="1"/>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tabColor theme="0" tint="-0.34998626667073579"/>
  </sheetPr>
  <dimension ref="B3:B5"/>
  <sheetViews>
    <sheetView workbookViewId="0">
      <selection activeCell="Q49" sqref="Q49"/>
    </sheetView>
  </sheetViews>
  <sheetFormatPr defaultRowHeight="14.4" x14ac:dyDescent="0.3"/>
  <cols>
    <col min="2" max="2" width="22.88671875" customWidth="1"/>
  </cols>
  <sheetData>
    <row r="3" spans="2:2" ht="10.5" customHeight="1" x14ac:dyDescent="0.3">
      <c r="B3" s="2" t="s">
        <v>62</v>
      </c>
    </row>
    <row r="4" spans="2:2" ht="10.5" customHeight="1" x14ac:dyDescent="0.3">
      <c r="B4" s="2" t="s">
        <v>63</v>
      </c>
    </row>
    <row r="5" spans="2:2" x14ac:dyDescent="0.3">
      <c r="B5" s="1"/>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tabColor theme="2" tint="-0.249977111117893"/>
  </sheetPr>
  <dimension ref="A2:E10"/>
  <sheetViews>
    <sheetView workbookViewId="0">
      <selection activeCell="Q49" sqref="Q49"/>
    </sheetView>
  </sheetViews>
  <sheetFormatPr defaultRowHeight="14.4" x14ac:dyDescent="0.3"/>
  <cols>
    <col min="2" max="2" width="198.109375" customWidth="1"/>
  </cols>
  <sheetData>
    <row r="2" spans="1:5" x14ac:dyDescent="0.3">
      <c r="A2" s="3">
        <v>1</v>
      </c>
      <c r="B2" s="3" t="s">
        <v>68</v>
      </c>
      <c r="C2" s="3"/>
      <c r="D2" s="3"/>
      <c r="E2" s="3"/>
    </row>
    <row r="3" spans="1:5" x14ac:dyDescent="0.3">
      <c r="A3" s="3">
        <v>2</v>
      </c>
      <c r="B3" s="3" t="s">
        <v>69</v>
      </c>
      <c r="C3" s="3"/>
      <c r="D3" s="3"/>
      <c r="E3" s="3"/>
    </row>
    <row r="4" spans="1:5" x14ac:dyDescent="0.3">
      <c r="A4" s="3">
        <v>3</v>
      </c>
      <c r="B4" s="3" t="s">
        <v>70</v>
      </c>
      <c r="C4" s="3"/>
      <c r="D4" s="3"/>
      <c r="E4" s="3"/>
    </row>
    <row r="5" spans="1:5" x14ac:dyDescent="0.3">
      <c r="A5" s="3">
        <v>4</v>
      </c>
      <c r="B5" s="3" t="s">
        <v>71</v>
      </c>
      <c r="C5" s="3"/>
      <c r="D5" s="3"/>
      <c r="E5" s="3"/>
    </row>
    <row r="6" spans="1:5" x14ac:dyDescent="0.3">
      <c r="A6" s="3">
        <v>5</v>
      </c>
      <c r="B6" s="3" t="s">
        <v>72</v>
      </c>
      <c r="C6" s="3"/>
      <c r="D6" s="3"/>
      <c r="E6" s="3"/>
    </row>
    <row r="7" spans="1:5" x14ac:dyDescent="0.3">
      <c r="A7" s="3">
        <v>6</v>
      </c>
      <c r="B7" s="3" t="s">
        <v>73</v>
      </c>
      <c r="C7" s="3"/>
      <c r="D7" s="3"/>
      <c r="E7" s="3"/>
    </row>
    <row r="8" spans="1:5" x14ac:dyDescent="0.3">
      <c r="A8" s="3">
        <v>7</v>
      </c>
      <c r="B8" s="3" t="s">
        <v>74</v>
      </c>
      <c r="C8" s="3"/>
      <c r="D8" s="3"/>
      <c r="E8" s="3"/>
    </row>
    <row r="9" spans="1:5" x14ac:dyDescent="0.3">
      <c r="A9" s="3">
        <v>8</v>
      </c>
      <c r="B9" s="3" t="s">
        <v>75</v>
      </c>
      <c r="C9" s="3"/>
      <c r="D9" s="3"/>
      <c r="E9" s="3"/>
    </row>
    <row r="10" spans="1:5" x14ac:dyDescent="0.3">
      <c r="A10" s="3">
        <v>9</v>
      </c>
      <c r="B10" s="3" t="s">
        <v>76</v>
      </c>
      <c r="C10" s="3"/>
      <c r="D10" s="3"/>
      <c r="E10" s="3"/>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tabColor theme="2" tint="-0.249977111117893"/>
  </sheetPr>
  <dimension ref="B2:C29"/>
  <sheetViews>
    <sheetView workbookViewId="0">
      <selection activeCell="Q49" sqref="Q49"/>
    </sheetView>
  </sheetViews>
  <sheetFormatPr defaultRowHeight="14.4" x14ac:dyDescent="0.3"/>
  <cols>
    <col min="2" max="2" width="88.44140625" customWidth="1"/>
  </cols>
  <sheetData>
    <row r="2" spans="2:3" x14ac:dyDescent="0.3">
      <c r="B2" s="5" t="s">
        <v>80</v>
      </c>
    </row>
    <row r="3" spans="2:3" x14ac:dyDescent="0.3">
      <c r="B3" s="6" t="s">
        <v>81</v>
      </c>
      <c r="C3" s="4"/>
    </row>
    <row r="4" spans="2:3" x14ac:dyDescent="0.3">
      <c r="B4" s="6" t="s">
        <v>82</v>
      </c>
      <c r="C4" s="4"/>
    </row>
    <row r="5" spans="2:3" x14ac:dyDescent="0.3">
      <c r="B5" s="6" t="s">
        <v>83</v>
      </c>
      <c r="C5" s="4"/>
    </row>
    <row r="6" spans="2:3" x14ac:dyDescent="0.3">
      <c r="B6" s="6" t="s">
        <v>84</v>
      </c>
      <c r="C6" s="4"/>
    </row>
    <row r="7" spans="2:3" x14ac:dyDescent="0.3">
      <c r="B7" s="6" t="s">
        <v>85</v>
      </c>
      <c r="C7" s="4"/>
    </row>
    <row r="8" spans="2:3" x14ac:dyDescent="0.3">
      <c r="B8" s="6" t="s">
        <v>86</v>
      </c>
      <c r="C8" s="4"/>
    </row>
    <row r="9" spans="2:3" x14ac:dyDescent="0.3">
      <c r="B9" s="6" t="s">
        <v>87</v>
      </c>
      <c r="C9" s="4"/>
    </row>
    <row r="10" spans="2:3" x14ac:dyDescent="0.3">
      <c r="B10" s="6" t="s">
        <v>88</v>
      </c>
      <c r="C10" s="4"/>
    </row>
    <row r="11" spans="2:3" x14ac:dyDescent="0.3">
      <c r="B11" s="6" t="s">
        <v>89</v>
      </c>
      <c r="C11" s="4"/>
    </row>
    <row r="12" spans="2:3" x14ac:dyDescent="0.3">
      <c r="B12" s="6" t="s">
        <v>90</v>
      </c>
      <c r="C12" s="4"/>
    </row>
    <row r="13" spans="2:3" x14ac:dyDescent="0.3">
      <c r="B13" s="5" t="s">
        <v>77</v>
      </c>
    </row>
    <row r="14" spans="2:3" x14ac:dyDescent="0.3">
      <c r="B14" s="3" t="s">
        <v>91</v>
      </c>
    </row>
    <row r="15" spans="2:3" x14ac:dyDescent="0.3">
      <c r="B15" s="3" t="s">
        <v>92</v>
      </c>
    </row>
    <row r="16" spans="2:3" x14ac:dyDescent="0.3">
      <c r="B16" s="3" t="s">
        <v>93</v>
      </c>
    </row>
    <row r="17" spans="2:2" x14ac:dyDescent="0.3">
      <c r="B17" s="5" t="s">
        <v>78</v>
      </c>
    </row>
    <row r="18" spans="2:2" x14ac:dyDescent="0.3">
      <c r="B18" s="3" t="s">
        <v>94</v>
      </c>
    </row>
    <row r="19" spans="2:2" x14ac:dyDescent="0.3">
      <c r="B19" s="3" t="s">
        <v>95</v>
      </c>
    </row>
    <row r="20" spans="2:2" x14ac:dyDescent="0.3">
      <c r="B20" s="3" t="s">
        <v>96</v>
      </c>
    </row>
    <row r="21" spans="2:2" x14ac:dyDescent="0.3">
      <c r="B21" s="3" t="s">
        <v>97</v>
      </c>
    </row>
    <row r="22" spans="2:2" x14ac:dyDescent="0.3">
      <c r="B22" s="5" t="s">
        <v>79</v>
      </c>
    </row>
    <row r="23" spans="2:2" x14ac:dyDescent="0.3">
      <c r="B23" s="3" t="s">
        <v>98</v>
      </c>
    </row>
    <row r="24" spans="2:2" x14ac:dyDescent="0.3">
      <c r="B24" s="3" t="s">
        <v>99</v>
      </c>
    </row>
    <row r="25" spans="2:2" x14ac:dyDescent="0.3">
      <c r="B25" s="3" t="s">
        <v>100</v>
      </c>
    </row>
    <row r="26" spans="2:2" x14ac:dyDescent="0.3">
      <c r="B26" s="3" t="s">
        <v>101</v>
      </c>
    </row>
    <row r="27" spans="2:2" x14ac:dyDescent="0.3">
      <c r="B27" s="5" t="s">
        <v>102</v>
      </c>
    </row>
    <row r="28" spans="2:2" x14ac:dyDescent="0.3">
      <c r="B28" s="5" t="s">
        <v>103</v>
      </c>
    </row>
    <row r="29" spans="2:2" x14ac:dyDescent="0.3">
      <c r="B29" s="3" t="s">
        <v>104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tabColor theme="2" tint="-0.249977111117893"/>
  </sheetPr>
  <dimension ref="A5:B32"/>
  <sheetViews>
    <sheetView workbookViewId="0">
      <selection activeCell="Q49" sqref="Q49"/>
    </sheetView>
  </sheetViews>
  <sheetFormatPr defaultRowHeight="14.4" x14ac:dyDescent="0.3"/>
  <cols>
    <col min="2" max="2" width="67.44140625" customWidth="1"/>
  </cols>
  <sheetData>
    <row r="5" spans="1:2" x14ac:dyDescent="0.3">
      <c r="A5" s="3"/>
      <c r="B5" s="3" t="s">
        <v>105</v>
      </c>
    </row>
    <row r="6" spans="1:2" x14ac:dyDescent="0.3">
      <c r="A6" s="3"/>
      <c r="B6" s="3" t="s">
        <v>106</v>
      </c>
    </row>
    <row r="7" spans="1:2" x14ac:dyDescent="0.3">
      <c r="A7" s="3"/>
      <c r="B7" s="3" t="s">
        <v>107</v>
      </c>
    </row>
    <row r="8" spans="1:2" x14ac:dyDescent="0.3">
      <c r="A8" s="3"/>
      <c r="B8" s="3" t="s">
        <v>108</v>
      </c>
    </row>
    <row r="9" spans="1:2" x14ac:dyDescent="0.3">
      <c r="A9" s="3"/>
      <c r="B9" s="3" t="s">
        <v>109</v>
      </c>
    </row>
    <row r="10" spans="1:2" x14ac:dyDescent="0.3">
      <c r="A10" s="3"/>
      <c r="B10" s="3" t="s">
        <v>110</v>
      </c>
    </row>
    <row r="11" spans="1:2" x14ac:dyDescent="0.3">
      <c r="A11" s="3"/>
      <c r="B11" s="3" t="s">
        <v>111</v>
      </c>
    </row>
    <row r="12" spans="1:2" x14ac:dyDescent="0.3">
      <c r="A12" s="3"/>
      <c r="B12" s="3" t="s">
        <v>112</v>
      </c>
    </row>
    <row r="13" spans="1:2" x14ac:dyDescent="0.3">
      <c r="A13" s="3"/>
      <c r="B13" s="3" t="s">
        <v>113</v>
      </c>
    </row>
    <row r="14" spans="1:2" x14ac:dyDescent="0.3">
      <c r="A14" s="3"/>
      <c r="B14" s="3" t="s">
        <v>114</v>
      </c>
    </row>
    <row r="15" spans="1:2" x14ac:dyDescent="0.3">
      <c r="A15" s="3"/>
      <c r="B15" s="3" t="s">
        <v>115</v>
      </c>
    </row>
    <row r="16" spans="1:2" x14ac:dyDescent="0.3">
      <c r="A16" s="3"/>
      <c r="B16" s="3" t="s">
        <v>116</v>
      </c>
    </row>
    <row r="17" spans="1:2" x14ac:dyDescent="0.3">
      <c r="A17" s="3"/>
      <c r="B17" s="3" t="s">
        <v>117</v>
      </c>
    </row>
    <row r="18" spans="1:2" x14ac:dyDescent="0.3">
      <c r="A18" s="3"/>
      <c r="B18" s="3" t="s">
        <v>118</v>
      </c>
    </row>
    <row r="19" spans="1:2" x14ac:dyDescent="0.3">
      <c r="A19" s="3"/>
      <c r="B19" s="3" t="s">
        <v>119</v>
      </c>
    </row>
    <row r="20" spans="1:2" x14ac:dyDescent="0.3">
      <c r="A20" s="3"/>
      <c r="B20" s="3" t="s">
        <v>120</v>
      </c>
    </row>
    <row r="21" spans="1:2" x14ac:dyDescent="0.3">
      <c r="A21" s="3"/>
      <c r="B21" s="3" t="s">
        <v>121</v>
      </c>
    </row>
    <row r="22" spans="1:2" x14ac:dyDescent="0.3">
      <c r="A22" s="3"/>
      <c r="B22" s="3" t="s">
        <v>122</v>
      </c>
    </row>
    <row r="23" spans="1:2" x14ac:dyDescent="0.3">
      <c r="A23" s="3"/>
      <c r="B23" s="3" t="s">
        <v>123</v>
      </c>
    </row>
    <row r="24" spans="1:2" x14ac:dyDescent="0.3">
      <c r="A24" s="3"/>
      <c r="B24" s="3" t="s">
        <v>124</v>
      </c>
    </row>
    <row r="25" spans="1:2" x14ac:dyDescent="0.3">
      <c r="A25" s="3"/>
      <c r="B25" s="3" t="s">
        <v>125</v>
      </c>
    </row>
    <row r="26" spans="1:2" x14ac:dyDescent="0.3">
      <c r="A26" s="3"/>
      <c r="B26" s="3" t="s">
        <v>126</v>
      </c>
    </row>
    <row r="27" spans="1:2" x14ac:dyDescent="0.3">
      <c r="A27" s="3"/>
      <c r="B27" s="3" t="s">
        <v>127</v>
      </c>
    </row>
    <row r="28" spans="1:2" x14ac:dyDescent="0.3">
      <c r="A28" s="3"/>
      <c r="B28" s="3" t="s">
        <v>128</v>
      </c>
    </row>
    <row r="29" spans="1:2" x14ac:dyDescent="0.3">
      <c r="A29" s="3"/>
      <c r="B29" s="3" t="s">
        <v>129</v>
      </c>
    </row>
    <row r="30" spans="1:2" x14ac:dyDescent="0.3">
      <c r="A30" s="3"/>
      <c r="B30" s="3" t="s">
        <v>130</v>
      </c>
    </row>
    <row r="31" spans="1:2" x14ac:dyDescent="0.3">
      <c r="A31" s="3"/>
      <c r="B31" s="3" t="s">
        <v>131</v>
      </c>
    </row>
    <row r="32" spans="1:2" x14ac:dyDescent="0.3">
      <c r="A32" s="3"/>
      <c r="B32" s="3" t="s">
        <v>132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9</vt:i4>
      </vt:variant>
    </vt:vector>
  </HeadingPairs>
  <TitlesOfParts>
    <vt:vector size="9" baseType="lpstr">
      <vt:lpstr>Титульный лист</vt:lpstr>
      <vt:lpstr>Общая информация_2</vt:lpstr>
      <vt:lpstr>Политики-Страт проекты</vt:lpstr>
      <vt:lpstr>МероприятияЛист</vt:lpstr>
      <vt:lpstr>ТематикаЛист</vt:lpstr>
      <vt:lpstr>СтатусЛист</vt:lpstr>
      <vt:lpstr>УТГЛист</vt:lpstr>
      <vt:lpstr>СквозныеТехнологии</vt:lpstr>
      <vt:lpstr>КритическиеТехнологии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Наталья Гогачева</dc:creator>
  <cp:lastModifiedBy>Федорова Кристина Анатольевна</cp:lastModifiedBy>
  <cp:lastPrinted>2023-12-18T11:53:52Z</cp:lastPrinted>
  <dcterms:created xsi:type="dcterms:W3CDTF">2023-09-20T06:23:13Z</dcterms:created>
  <dcterms:modified xsi:type="dcterms:W3CDTF">2024-02-20T11:19:59Z</dcterms:modified>
</cp:coreProperties>
</file>